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Лимиты и квоты\проект указа Губернатора о лимитах и квотах 2024-2025\на экспертизу\"/>
    </mc:Choice>
  </mc:AlternateContent>
  <xr:revisionPtr revIDLastSave="0" documentId="13_ncr:1_{AC4C02B0-D0F6-48A8-B140-4BC8D679E4E0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Лимит" sheetId="1" r:id="rId1"/>
    <sheet name="Барсук" sheetId="9" r:id="rId2"/>
    <sheet name="Благородный олень" sheetId="12" r:id="rId3"/>
    <sheet name="Бурый медведь" sheetId="11" r:id="rId4"/>
    <sheet name="Лось-" sheetId="2" state="hidden" r:id="rId5"/>
    <sheet name="Лось" sheetId="13" r:id="rId6"/>
    <sheet name="Выдра" sheetId="14" r:id="rId7"/>
    <sheet name="Пятнистый олень" sheetId="15" r:id="rId8"/>
    <sheet name="Рысь" sheetId="16" r:id="rId9"/>
  </sheets>
  <definedNames>
    <definedName name="_xlnm.Print_Titles" localSheetId="1">Барсук!$6:$10</definedName>
    <definedName name="_xlnm.Print_Titles" localSheetId="2">'Благородный олень'!$6:$10</definedName>
    <definedName name="_xlnm.Print_Titles" localSheetId="3">'Бурый медведь'!$6:$10</definedName>
    <definedName name="_xlnm.Print_Titles" localSheetId="6">Выдра!$6:$10</definedName>
    <definedName name="_xlnm.Print_Titles" localSheetId="5">Лось!$6:$10</definedName>
    <definedName name="_xlnm.Print_Titles" localSheetId="4">'Лось-'!$10:$14</definedName>
    <definedName name="_xlnm.Print_Titles" localSheetId="7">'Пятнистый олень'!$6:$10</definedName>
    <definedName name="_xlnm.Print_Titles" localSheetId="8">Рысь!$6:$10</definedName>
    <definedName name="_xlnm.Print_Area" localSheetId="1">Барсук!$A$1:$AK$61</definedName>
    <definedName name="_xlnm.Print_Area" localSheetId="2">'Благородный олень'!$A$1:$AK$61</definedName>
    <definedName name="_xlnm.Print_Area" localSheetId="3">'Бурый медведь'!$A$1:$AK$61</definedName>
    <definedName name="_xlnm.Print_Area" localSheetId="6">Выдра!$A$1:$AK$61</definedName>
    <definedName name="_xlnm.Print_Area" localSheetId="5">Лось!$A$1:$AK$61</definedName>
    <definedName name="_xlnm.Print_Area" localSheetId="4">'Лось-'!$A$1:$AL$68</definedName>
    <definedName name="_xlnm.Print_Area" localSheetId="7">'Пятнистый олень'!$A$1:$AN$61</definedName>
    <definedName name="_xlnm.Print_Area" localSheetId="8">Рысь!$A$1:$AK$61</definedName>
  </definedNames>
  <calcPr calcId="181029"/>
</workbook>
</file>

<file path=xl/calcChain.xml><?xml version="1.0" encoding="utf-8"?>
<calcChain xmlns="http://schemas.openxmlformats.org/spreadsheetml/2006/main">
  <c r="E58" i="16" l="1"/>
  <c r="Q30" i="16" l="1"/>
  <c r="S30" i="16"/>
  <c r="V58" i="16"/>
  <c r="U58" i="16"/>
  <c r="T58" i="16"/>
  <c r="R58" i="16"/>
  <c r="P58" i="16"/>
  <c r="O58" i="16"/>
  <c r="N58" i="16"/>
  <c r="M58" i="16"/>
  <c r="L58" i="16"/>
  <c r="K58" i="16"/>
  <c r="J58" i="16"/>
  <c r="I58" i="16"/>
  <c r="G58" i="16"/>
  <c r="D58" i="16"/>
  <c r="C58" i="16"/>
  <c r="S57" i="16"/>
  <c r="Q57" i="16"/>
  <c r="H57" i="16"/>
  <c r="S56" i="16"/>
  <c r="Q56" i="16"/>
  <c r="S51" i="16"/>
  <c r="Q51" i="16"/>
  <c r="H51" i="16"/>
  <c r="S50" i="16"/>
  <c r="Q50" i="16"/>
  <c r="H50" i="16"/>
  <c r="S49" i="16"/>
  <c r="Q49" i="16"/>
  <c r="S47" i="16"/>
  <c r="Q47" i="16"/>
  <c r="H47" i="16"/>
  <c r="S46" i="16"/>
  <c r="Q46" i="16"/>
  <c r="H46" i="16"/>
  <c r="S45" i="16"/>
  <c r="Q45" i="16"/>
  <c r="H45" i="16"/>
  <c r="S42" i="16"/>
  <c r="Q42" i="16"/>
  <c r="H42" i="16"/>
  <c r="S39" i="16"/>
  <c r="Q39" i="16"/>
  <c r="H39" i="16"/>
  <c r="H36" i="16"/>
  <c r="S31" i="16"/>
  <c r="Q31" i="16"/>
  <c r="H31" i="16"/>
  <c r="H30" i="16"/>
  <c r="S25" i="16"/>
  <c r="Q25" i="16"/>
  <c r="H25" i="16"/>
  <c r="S19" i="16"/>
  <c r="Q19" i="16"/>
  <c r="H19" i="16"/>
  <c r="S18" i="16"/>
  <c r="Q18" i="16"/>
  <c r="H18" i="16"/>
  <c r="S17" i="16"/>
  <c r="Q17" i="16"/>
  <c r="H17" i="16"/>
  <c r="S16" i="16"/>
  <c r="Q16" i="16"/>
  <c r="H16" i="16"/>
  <c r="S15" i="16"/>
  <c r="Q15" i="16"/>
  <c r="H15" i="16"/>
  <c r="S14" i="16"/>
  <c r="Q14" i="16"/>
  <c r="H14" i="16"/>
  <c r="S13" i="16"/>
  <c r="Q13" i="16"/>
  <c r="H13" i="16"/>
  <c r="S16" i="15"/>
  <c r="W58" i="15"/>
  <c r="O58" i="15"/>
  <c r="J58" i="15"/>
  <c r="Y58" i="15"/>
  <c r="X58" i="15"/>
  <c r="V58" i="15"/>
  <c r="T58" i="15"/>
  <c r="R58" i="15"/>
  <c r="Q58" i="15"/>
  <c r="P58" i="15"/>
  <c r="N58" i="15"/>
  <c r="M58" i="15"/>
  <c r="L58" i="15"/>
  <c r="K58" i="15"/>
  <c r="I58" i="15"/>
  <c r="G58" i="15"/>
  <c r="E58" i="15"/>
  <c r="D58" i="15"/>
  <c r="C58" i="15"/>
  <c r="F57" i="15"/>
  <c r="F56" i="15"/>
  <c r="F55" i="15"/>
  <c r="F54" i="15"/>
  <c r="F53" i="15"/>
  <c r="F52" i="15"/>
  <c r="U51" i="15"/>
  <c r="S51" i="15"/>
  <c r="H51" i="15"/>
  <c r="F51" i="15"/>
  <c r="F50" i="15"/>
  <c r="U49" i="15"/>
  <c r="S49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U30" i="15"/>
  <c r="S30" i="15"/>
  <c r="H30" i="15"/>
  <c r="F30" i="15"/>
  <c r="F29" i="15"/>
  <c r="F28" i="15"/>
  <c r="F27" i="15"/>
  <c r="F25" i="15"/>
  <c r="F24" i="15"/>
  <c r="F23" i="15"/>
  <c r="F22" i="15"/>
  <c r="U21" i="15"/>
  <c r="S21" i="15"/>
  <c r="H21" i="15"/>
  <c r="F21" i="15"/>
  <c r="F20" i="15"/>
  <c r="U19" i="15"/>
  <c r="S19" i="15"/>
  <c r="F19" i="15"/>
  <c r="U18" i="15"/>
  <c r="S18" i="15"/>
  <c r="H18" i="15"/>
  <c r="F18" i="15"/>
  <c r="H17" i="15"/>
  <c r="F17" i="15"/>
  <c r="U16" i="15"/>
  <c r="H16" i="15"/>
  <c r="F16" i="15"/>
  <c r="F15" i="15"/>
  <c r="F14" i="15"/>
  <c r="F13" i="15"/>
  <c r="F12" i="15"/>
  <c r="H26" i="14"/>
  <c r="R58" i="14"/>
  <c r="P58" i="14"/>
  <c r="O58" i="14"/>
  <c r="N58" i="14"/>
  <c r="M58" i="14"/>
  <c r="L58" i="14"/>
  <c r="K58" i="14"/>
  <c r="J58" i="14"/>
  <c r="I58" i="14"/>
  <c r="G58" i="14"/>
  <c r="E58" i="14"/>
  <c r="D58" i="14"/>
  <c r="C58" i="14"/>
  <c r="S56" i="14"/>
  <c r="Q56" i="14"/>
  <c r="S55" i="14"/>
  <c r="Q55" i="14"/>
  <c r="S53" i="14"/>
  <c r="Q53" i="14"/>
  <c r="H53" i="14"/>
  <c r="S51" i="14"/>
  <c r="Q51" i="14"/>
  <c r="H51" i="14"/>
  <c r="S50" i="14"/>
  <c r="Q50" i="14"/>
  <c r="H50" i="14"/>
  <c r="S49" i="14"/>
  <c r="Q49" i="14"/>
  <c r="S47" i="14"/>
  <c r="Q47" i="14"/>
  <c r="H47" i="14"/>
  <c r="H43" i="14"/>
  <c r="S41" i="14"/>
  <c r="Q41" i="14"/>
  <c r="H41" i="14"/>
  <c r="H40" i="14"/>
  <c r="S38" i="14"/>
  <c r="Q38" i="14"/>
  <c r="S36" i="14"/>
  <c r="Q36" i="14"/>
  <c r="H36" i="14"/>
  <c r="S35" i="14"/>
  <c r="Q35" i="14"/>
  <c r="S34" i="14"/>
  <c r="Q34" i="14"/>
  <c r="H34" i="14"/>
  <c r="S33" i="14"/>
  <c r="Q33" i="14"/>
  <c r="H33" i="14"/>
  <c r="H32" i="14"/>
  <c r="S31" i="14"/>
  <c r="Q31" i="14"/>
  <c r="H31" i="14"/>
  <c r="S30" i="14"/>
  <c r="Q30" i="14"/>
  <c r="H30" i="14"/>
  <c r="S25" i="14"/>
  <c r="Q25" i="14"/>
  <c r="H25" i="14"/>
  <c r="S24" i="14"/>
  <c r="Q24" i="14"/>
  <c r="H24" i="14"/>
  <c r="S19" i="14"/>
  <c r="Q19" i="14"/>
  <c r="H19" i="14"/>
  <c r="S18" i="14"/>
  <c r="Q18" i="14"/>
  <c r="H18" i="14"/>
  <c r="S15" i="14"/>
  <c r="Q15" i="14"/>
  <c r="H15" i="14"/>
  <c r="S14" i="14"/>
  <c r="Q14" i="14"/>
  <c r="H14" i="14"/>
  <c r="S13" i="14"/>
  <c r="Q13" i="14"/>
  <c r="H13" i="14"/>
  <c r="S12" i="14"/>
  <c r="Q12" i="14"/>
  <c r="H12" i="14"/>
  <c r="F57" i="13"/>
  <c r="F40" i="13"/>
  <c r="U58" i="13"/>
  <c r="V58" i="13"/>
  <c r="T58" i="13"/>
  <c r="S16" i="13"/>
  <c r="S17" i="13"/>
  <c r="S18" i="13"/>
  <c r="S19" i="13"/>
  <c r="S20" i="13"/>
  <c r="S21" i="13"/>
  <c r="S22" i="13"/>
  <c r="S23" i="13"/>
  <c r="S24" i="13"/>
  <c r="S25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Q16" i="13"/>
  <c r="Q17" i="13"/>
  <c r="Q18" i="13"/>
  <c r="Q19" i="13"/>
  <c r="Q20" i="13"/>
  <c r="Q21" i="13"/>
  <c r="Q22" i="13"/>
  <c r="Q23" i="13"/>
  <c r="Q24" i="13"/>
  <c r="Q25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H16" i="13"/>
  <c r="H17" i="13"/>
  <c r="H18" i="13"/>
  <c r="H19" i="13"/>
  <c r="H20" i="13"/>
  <c r="H21" i="13"/>
  <c r="H22" i="13"/>
  <c r="H23" i="13"/>
  <c r="H24" i="13"/>
  <c r="H25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50" i="13"/>
  <c r="H51" i="13"/>
  <c r="H52" i="13"/>
  <c r="H53" i="13"/>
  <c r="H54" i="13"/>
  <c r="H55" i="13"/>
  <c r="H56" i="13"/>
  <c r="H57" i="13"/>
  <c r="S12" i="13"/>
  <c r="S13" i="13"/>
  <c r="S14" i="13"/>
  <c r="Q12" i="13"/>
  <c r="Q13" i="13"/>
  <c r="Q14" i="13"/>
  <c r="H12" i="13"/>
  <c r="H13" i="13"/>
  <c r="R58" i="13"/>
  <c r="P58" i="13"/>
  <c r="O58" i="13"/>
  <c r="N58" i="13"/>
  <c r="M58" i="13"/>
  <c r="L58" i="13"/>
  <c r="K58" i="13"/>
  <c r="J58" i="13"/>
  <c r="I58" i="13"/>
  <c r="G58" i="13"/>
  <c r="E58" i="13"/>
  <c r="D58" i="13"/>
  <c r="C58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5" i="13"/>
  <c r="F24" i="13"/>
  <c r="F23" i="13"/>
  <c r="F22" i="13"/>
  <c r="F21" i="13"/>
  <c r="F20" i="13"/>
  <c r="F19" i="13"/>
  <c r="F18" i="13"/>
  <c r="F17" i="13"/>
  <c r="F16" i="13"/>
  <c r="S15" i="13"/>
  <c r="Q15" i="13"/>
  <c r="H15" i="13"/>
  <c r="F15" i="13"/>
  <c r="H14" i="13"/>
  <c r="F14" i="13"/>
  <c r="F13" i="13"/>
  <c r="F12" i="13"/>
  <c r="H56" i="11"/>
  <c r="S38" i="11"/>
  <c r="Q38" i="11"/>
  <c r="H38" i="11"/>
  <c r="H35" i="11"/>
  <c r="U58" i="12"/>
  <c r="V58" i="12"/>
  <c r="T58" i="12"/>
  <c r="F12" i="12"/>
  <c r="F13" i="12"/>
  <c r="D58" i="12"/>
  <c r="R58" i="12"/>
  <c r="P58" i="12"/>
  <c r="O58" i="12"/>
  <c r="N58" i="12"/>
  <c r="M58" i="12"/>
  <c r="L58" i="12"/>
  <c r="K58" i="12"/>
  <c r="J58" i="12"/>
  <c r="I58" i="12"/>
  <c r="G58" i="12"/>
  <c r="E58" i="12"/>
  <c r="C58" i="12"/>
  <c r="F56" i="12"/>
  <c r="F55" i="12"/>
  <c r="F54" i="12"/>
  <c r="F53" i="12"/>
  <c r="F52" i="12"/>
  <c r="F51" i="12"/>
  <c r="F50" i="12"/>
  <c r="F48" i="12"/>
  <c r="F47" i="12"/>
  <c r="F46" i="12"/>
  <c r="F45" i="12"/>
  <c r="F44" i="12"/>
  <c r="F43" i="12"/>
  <c r="F42" i="12"/>
  <c r="F41" i="12"/>
  <c r="H40" i="12"/>
  <c r="F39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S19" i="12"/>
  <c r="Q19" i="12"/>
  <c r="H19" i="12"/>
  <c r="F19" i="12"/>
  <c r="S18" i="12"/>
  <c r="Q18" i="12"/>
  <c r="H18" i="12"/>
  <c r="F18" i="12"/>
  <c r="F17" i="12"/>
  <c r="F16" i="12"/>
  <c r="F15" i="12"/>
  <c r="F14" i="12"/>
  <c r="R58" i="11"/>
  <c r="P58" i="11"/>
  <c r="O58" i="11"/>
  <c r="N58" i="11"/>
  <c r="M58" i="11"/>
  <c r="L58" i="11"/>
  <c r="K58" i="11"/>
  <c r="J58" i="11"/>
  <c r="I58" i="11"/>
  <c r="G58" i="11"/>
  <c r="E58" i="11"/>
  <c r="C58" i="11"/>
  <c r="S56" i="11"/>
  <c r="Q56" i="11"/>
  <c r="S55" i="11"/>
  <c r="Q55" i="11"/>
  <c r="H55" i="11"/>
  <c r="S50" i="11"/>
  <c r="Q50" i="11"/>
  <c r="H50" i="11"/>
  <c r="S41" i="11"/>
  <c r="Q41" i="11"/>
  <c r="H41" i="11"/>
  <c r="S35" i="11"/>
  <c r="Q35" i="11"/>
  <c r="S34" i="11"/>
  <c r="Q34" i="11"/>
  <c r="H34" i="11"/>
  <c r="S31" i="11"/>
  <c r="Q31" i="11"/>
  <c r="H31" i="11"/>
  <c r="D58" i="11"/>
  <c r="S15" i="11"/>
  <c r="Q15" i="11"/>
  <c r="H15" i="11"/>
  <c r="S14" i="11"/>
  <c r="Q14" i="11"/>
  <c r="H14" i="11"/>
  <c r="G58" i="9"/>
  <c r="I58" i="9"/>
  <c r="J58" i="9"/>
  <c r="K58" i="9"/>
  <c r="L58" i="9"/>
  <c r="M58" i="9"/>
  <c r="N58" i="9"/>
  <c r="O58" i="9"/>
  <c r="P58" i="9"/>
  <c r="R58" i="9"/>
  <c r="S58" i="9" s="1"/>
  <c r="E58" i="9"/>
  <c r="C58" i="9"/>
  <c r="H23" i="9"/>
  <c r="H24" i="9"/>
  <c r="H25" i="9"/>
  <c r="H30" i="9"/>
  <c r="H31" i="9"/>
  <c r="H32" i="9"/>
  <c r="H34" i="9"/>
  <c r="H36" i="9"/>
  <c r="H39" i="9"/>
  <c r="H40" i="9"/>
  <c r="H41" i="9"/>
  <c r="H44" i="9"/>
  <c r="H48" i="9"/>
  <c r="H50" i="9"/>
  <c r="H51" i="9"/>
  <c r="H53" i="9"/>
  <c r="H55" i="9"/>
  <c r="H19" i="9"/>
  <c r="H15" i="9"/>
  <c r="Q15" i="9"/>
  <c r="S15" i="9"/>
  <c r="H16" i="9"/>
  <c r="Q16" i="9"/>
  <c r="S16" i="9"/>
  <c r="H18" i="9"/>
  <c r="Q18" i="9"/>
  <c r="S18" i="9"/>
  <c r="Q19" i="9"/>
  <c r="S19" i="9"/>
  <c r="Q23" i="9"/>
  <c r="S23" i="9"/>
  <c r="Q24" i="9"/>
  <c r="S24" i="9"/>
  <c r="Q25" i="9"/>
  <c r="S25" i="9"/>
  <c r="Q30" i="9"/>
  <c r="S30" i="9"/>
  <c r="Q31" i="9"/>
  <c r="S31" i="9"/>
  <c r="Q34" i="9"/>
  <c r="S34" i="9"/>
  <c r="Q35" i="9"/>
  <c r="S35" i="9"/>
  <c r="Q36" i="9"/>
  <c r="S36" i="9"/>
  <c r="Q39" i="9"/>
  <c r="S39" i="9"/>
  <c r="Q41" i="9"/>
  <c r="S41" i="9"/>
  <c r="Q48" i="9"/>
  <c r="S48" i="9"/>
  <c r="Q49" i="9"/>
  <c r="S49" i="9"/>
  <c r="Q50" i="9"/>
  <c r="S50" i="9"/>
  <c r="Q51" i="9"/>
  <c r="S51" i="9"/>
  <c r="Q53" i="9"/>
  <c r="S53" i="9"/>
  <c r="Q55" i="9"/>
  <c r="S55" i="9"/>
  <c r="Q56" i="9"/>
  <c r="S56" i="9"/>
  <c r="S14" i="9"/>
  <c r="Q14" i="9"/>
  <c r="Q13" i="9"/>
  <c r="S13" i="9"/>
  <c r="H13" i="9"/>
  <c r="H12" i="9"/>
  <c r="Q12" i="9"/>
  <c r="D58" i="9"/>
  <c r="H58" i="9" s="1"/>
  <c r="H14" i="9"/>
  <c r="S12" i="9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16" i="2"/>
  <c r="Q59" i="2"/>
  <c r="Q54" i="2"/>
  <c r="Q31" i="2"/>
  <c r="Q24" i="2"/>
  <c r="Q22" i="2"/>
  <c r="Q63" i="2" s="1"/>
  <c r="Q20" i="2"/>
  <c r="L63" i="2"/>
  <c r="D31" i="2"/>
  <c r="D63" i="2" s="1"/>
  <c r="O63" i="2"/>
  <c r="N63" i="2"/>
  <c r="M63" i="2"/>
  <c r="S24" i="2"/>
  <c r="S54" i="2"/>
  <c r="S58" i="2"/>
  <c r="T16" i="2"/>
  <c r="P23" i="2"/>
  <c r="P24" i="2"/>
  <c r="P46" i="2"/>
  <c r="P55" i="2"/>
  <c r="H37" i="2"/>
  <c r="G63" i="2"/>
  <c r="I63" i="2"/>
  <c r="J63" i="2"/>
  <c r="K63" i="2"/>
  <c r="H21" i="2"/>
  <c r="H23" i="2"/>
  <c r="H27" i="2"/>
  <c r="H28" i="2"/>
  <c r="H30" i="2"/>
  <c r="H32" i="2"/>
  <c r="H33" i="2"/>
  <c r="H34" i="2"/>
  <c r="H35" i="2"/>
  <c r="H36" i="2"/>
  <c r="H38" i="2"/>
  <c r="H39" i="2"/>
  <c r="H41" i="2"/>
  <c r="H42" i="2"/>
  <c r="H43" i="2"/>
  <c r="H44" i="2"/>
  <c r="H45" i="2"/>
  <c r="H46" i="2"/>
  <c r="H48" i="2"/>
  <c r="H49" i="2"/>
  <c r="H51" i="2"/>
  <c r="H52" i="2"/>
  <c r="H53" i="2"/>
  <c r="H55" i="2"/>
  <c r="H16" i="2"/>
  <c r="H17" i="2"/>
  <c r="H18" i="2"/>
  <c r="Q58" i="16" l="1"/>
  <c r="S58" i="16"/>
  <c r="H58" i="16"/>
  <c r="U58" i="15"/>
  <c r="H58" i="15"/>
  <c r="S58" i="15"/>
  <c r="S58" i="14"/>
  <c r="Q58" i="14"/>
  <c r="H58" i="14"/>
  <c r="Q58" i="13"/>
  <c r="S58" i="13"/>
  <c r="H58" i="13"/>
  <c r="H58" i="11"/>
  <c r="Q58" i="11"/>
  <c r="S58" i="11"/>
  <c r="H58" i="12"/>
  <c r="Q58" i="12"/>
  <c r="S58" i="12"/>
  <c r="Q58" i="9"/>
  <c r="S63" i="2"/>
  <c r="P63" i="2"/>
  <c r="T63" i="2"/>
</calcChain>
</file>

<file path=xl/sharedStrings.xml><?xml version="1.0" encoding="utf-8"?>
<sst xmlns="http://schemas.openxmlformats.org/spreadsheetml/2006/main" count="1578" uniqueCount="133">
  <si>
    <t>N п/п</t>
  </si>
  <si>
    <t>Вид охотничьих ресурсов</t>
  </si>
  <si>
    <t>Предыдущий год</t>
  </si>
  <si>
    <t>Предстоящий год</t>
  </si>
  <si>
    <t>Численность видов охотничьих ресурсов, особей</t>
  </si>
  <si>
    <t>Лимит добычи, особей</t>
  </si>
  <si>
    <t>Добыча, особей</t>
  </si>
  <si>
    <t>освоение лимита, %</t>
  </si>
  <si>
    <t>Устанавливаемый лимит добычи, особей</t>
  </si>
  <si>
    <t>Всего</t>
  </si>
  <si>
    <t>в % от численности</t>
  </si>
  <si>
    <t>в том числе:</t>
  </si>
  <si>
    <t>взрослые животные (старше 1 года)</t>
  </si>
  <si>
    <t>до 1 года</t>
  </si>
  <si>
    <t>№ п/п</t>
  </si>
  <si>
    <t>Наименование муниципальных образований (районы, округа), охотничьих угодий, иных территорий</t>
  </si>
  <si>
    <t>Утвержденная квота добычи, особей</t>
  </si>
  <si>
    <t>Фактическая  добыча, особей</t>
  </si>
  <si>
    <t>в том числе</t>
  </si>
  <si>
    <t xml:space="preserve">самцы во время гона
</t>
  </si>
  <si>
    <t xml:space="preserve">
без разделения по половому признаку
</t>
  </si>
  <si>
    <t>всего</t>
  </si>
  <si>
    <t xml:space="preserve">взрослые животные (старше 1 года)
</t>
  </si>
  <si>
    <t xml:space="preserve">Устанавливаемая квота добычи, особей
</t>
  </si>
  <si>
    <t>Ивановское региональное отделение военно-охотничьего общества — общероссийской спортивной общественной организации («Афанасьевское»)</t>
  </si>
  <si>
    <t>Общество с ограниченной ответственностью «Возрождение» («Демидовское»)</t>
  </si>
  <si>
    <t>Общество с ограниченной ответственностью «Гусли» («Маркушинское»)</t>
  </si>
  <si>
    <t>Ивановское региональное отделение общественно-государственного объединения «Всероссийское физкультурно-спортивное общество «Динамо» («Порздневское»)</t>
  </si>
  <si>
    <t>Общество с ограниченной ответственностью «Охотничье-рыболовное хозяйство РИАТ»</t>
  </si>
  <si>
    <t>Общество с ограниченной ответственностью «Охотничье-рыболовное хозяйство РИАТ» ОХС № 1 от 28.10.2010</t>
  </si>
  <si>
    <t>Общество с ограниченной ответственностью «Охотничье-рыболовное хозяйство РИАТ» ОХС № 20/21-2012 от 12.01.2012</t>
  </si>
  <si>
    <t>Общество с ограниченной ответственностью «Волжская инвестиционная компания ВИК»</t>
  </si>
  <si>
    <t>Ассоциация «Некоммерческое партнерство охотников и рыболовов «Славянка»</t>
  </si>
  <si>
    <t>Общество с ограниченной ответственностью «Орион»</t>
  </si>
  <si>
    <t>Общество с ограниченной ответственностью «Деревообработка»</t>
  </si>
  <si>
    <t>Общество с ограниченной ответственностью «Извозчик»</t>
  </si>
  <si>
    <t>Общество с ограниченной ответственностью «Март»</t>
  </si>
  <si>
    <t>Общество с ограниченной ответственностью «Мирславское: охота и рыбалка на Нерли»</t>
  </si>
  <si>
    <t>Общество с ограниченной ответственностью «Охотничье хозяйство «Долматовское»</t>
  </si>
  <si>
    <t>Общество с ограниченной ответственностью «Производственная компания «Прогрессивные технологии»</t>
  </si>
  <si>
    <t>Общество с ограниченной ответственностью «Простор+Охота»</t>
  </si>
  <si>
    <t>Общество с ограниченной ответственностью «Южская звероферма»</t>
  </si>
  <si>
    <t>Общественная организация охотников и рыболовов Верхнеландеховского муниципального района Ивановской области</t>
  </si>
  <si>
    <t>Общественная организация охотников и рыболовов Заволжского муниципального района Ивановской области</t>
  </si>
  <si>
    <t>Общественная организация охотников и рыболовов Комсомольского муниципального района Ивановской области</t>
  </si>
  <si>
    <t>Общественная организация охотников и рыболовов Лежневского муниципального района Ивановской области</t>
  </si>
  <si>
    <t>Общественная организация охотников и рыболовов Лухского муниципального района Ивановской области</t>
  </si>
  <si>
    <t>Общественная организация охотников и рыболовов Пестяковского муниципального района Ивановской области</t>
  </si>
  <si>
    <t>Общественная организация охотников и рыболовов Приволжского муниципального района Ивановской области</t>
  </si>
  <si>
    <t>Общественная организация охотников и рыболовов Пучежского муниципального района Ивановской области</t>
  </si>
  <si>
    <t>Общественная организация охотников и рыболовов Савинского муниципального района Ивановской области</t>
  </si>
  <si>
    <t>Общественная организация охотников и рыболовов Фурмановского муниципального района Ивановской области</t>
  </si>
  <si>
    <t>Общественная организация охотников и рыболовов Южского муниципального района Ивановской области «Сокол»</t>
  </si>
  <si>
    <t>Общественная организация охотников и рыболовов Юрьевецкого муниципального района Ивановской области</t>
  </si>
  <si>
    <t>Ивановская областная общественная организация охотников и рыболовов</t>
  </si>
  <si>
    <t>Общество с ограниченной ответственностью "Охотничье хозяйство "Аньковское"</t>
  </si>
  <si>
    <t>Общедоступные охотничьи угодья Ивановской области</t>
  </si>
  <si>
    <t>Общество с ограниченной ответственностью "Охотничье хозяйство "Зайковское"</t>
  </si>
  <si>
    <t>Общество с ограниченной ответственностью "Охотничье хозяйство "Лесон"</t>
  </si>
  <si>
    <t>Общество с ограниченной ответственностью "Сигма"</t>
  </si>
  <si>
    <t>Барсук</t>
  </si>
  <si>
    <t>Пятнистый олень</t>
  </si>
  <si>
    <t>Рысь</t>
  </si>
  <si>
    <t>Лось</t>
  </si>
  <si>
    <t>-</t>
  </si>
  <si>
    <t>итого</t>
  </si>
  <si>
    <t>х</t>
  </si>
  <si>
    <t>Руководитель</t>
  </si>
  <si>
    <t>наименование уполномоченного органа субъекта Российской Федерации</t>
  </si>
  <si>
    <t>Департамент природных ресурсов и экологии Ивановской области</t>
  </si>
  <si>
    <t>подпись</t>
  </si>
  <si>
    <t>расшифровка подписи</t>
  </si>
  <si>
    <t>Кравченко О.И.</t>
  </si>
  <si>
    <r>
      <t>Субъект Российской Федерации___</t>
    </r>
    <r>
      <rPr>
        <u/>
        <sz val="11"/>
        <color indexed="8"/>
        <rFont val="Times New Roman"/>
        <family val="1"/>
        <charset val="204"/>
      </rPr>
      <t>Ивановская область</t>
    </r>
    <r>
      <rPr>
        <sz val="11"/>
        <color indexed="8"/>
        <rFont val="Times New Roman"/>
        <family val="1"/>
        <charset val="204"/>
      </rPr>
      <t>__________________________________________________________________________________________________________________________</t>
    </r>
  </si>
  <si>
    <r>
      <t>Вид охотничьих ресурсов________</t>
    </r>
    <r>
      <rPr>
        <u/>
        <sz val="11"/>
        <color indexed="8"/>
        <rFont val="Times New Roman"/>
        <family val="1"/>
        <charset val="204"/>
      </rPr>
      <t>_ЛОСЬ_</t>
    </r>
    <r>
      <rPr>
        <sz val="11"/>
        <color indexed="8"/>
        <rFont val="Times New Roman"/>
        <family val="1"/>
        <charset val="204"/>
      </rPr>
      <t>_________________________________________________________________________________________________________________________</t>
    </r>
  </si>
  <si>
    <t>Ассоциация Некоммерческое партнерство «Иваново-Вознесенское общество охотников и рыболовов»</t>
  </si>
  <si>
    <t>2022г 2023г</t>
  </si>
  <si>
    <t>Проект квот добычи охотничьих ресурсов
на период с 1 августа 2022 г. до 1 августа 2023 г.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</si>
  <si>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(количество особей на 1000 га площади охотничьего угодья)
</t>
  </si>
  <si>
    <t xml:space="preserve">Максимально возможная квота добычи, особей
</t>
  </si>
  <si>
    <t>2023г 2024г</t>
  </si>
  <si>
    <t>Общество с ограниченной ответственностью «Клуб военначальников»</t>
  </si>
  <si>
    <t>Общество с ограниченной отвественностью «Гончарово»</t>
  </si>
  <si>
    <t>Общество с ограниченной ответственностью «Русиново»  
ОХС № 7/117-2012 от 20.01.2012</t>
  </si>
  <si>
    <t>Общество с ограниченной ответственностью "Русиново" ОХС № 02/2022 от 07.11.2022</t>
  </si>
  <si>
    <t>Общество с ограниченной ответственностью "Оазис"</t>
  </si>
  <si>
    <t>Общество с ограниченной ответственностью "Аймедикал"</t>
  </si>
  <si>
    <t>Общество с ограниченной ответственностью "Волга" ОХС №01/2022 от 27.10.2022</t>
  </si>
  <si>
    <t>Общество с ограниченной ответственностью «Волга» 
ОХС № 27/121-2012 от 20.01.2012</t>
  </si>
  <si>
    <t>"____"_________2023 г.</t>
  </si>
  <si>
    <t>нет данных</t>
  </si>
  <si>
    <t>Общество с ограниченной ответственностью «Охотничье-рыболовное хозяйство РИАТ» ОХС № 19/20-2012 от 12.01.2012, форма 31,1 4,42</t>
  </si>
  <si>
    <t>Общество с ограниченной ответственностью «Охотничье-рыболовное хозяйство РИАТ» ОХС № 34/22-2012 от 12.01.2012 ФОРМА 3,1 -3,65</t>
  </si>
  <si>
    <t>на реву, не более 15%</t>
  </si>
  <si>
    <t xml:space="preserve">Общая площадь охотничьего угодья, тыс. га
</t>
  </si>
  <si>
    <r>
      <t xml:space="preserve">Субъект Российской Федерации     </t>
    </r>
    <r>
      <rPr>
        <u/>
        <sz val="11"/>
        <color theme="1"/>
        <rFont val="Times New Roman"/>
        <family val="1"/>
        <charset val="204"/>
      </rPr>
      <t xml:space="preserve"> Ивановская область</t>
    </r>
  </si>
  <si>
    <r>
      <t xml:space="preserve">Субъект Российской Федерации   </t>
    </r>
    <r>
      <rPr>
        <u/>
        <sz val="11"/>
        <color theme="1"/>
        <rFont val="Times New Roman"/>
        <family val="1"/>
        <charset val="204"/>
      </rPr>
      <t xml:space="preserve"> Ивановская область</t>
    </r>
  </si>
  <si>
    <r>
      <t xml:space="preserve">Вид охотничьих ресурсов     </t>
    </r>
    <r>
      <rPr>
        <u/>
        <sz val="11"/>
        <color theme="1"/>
        <rFont val="Times New Roman"/>
        <family val="1"/>
        <charset val="204"/>
      </rPr>
      <t>ЛОСЬ</t>
    </r>
  </si>
  <si>
    <t xml:space="preserve">
Численность охотничьих ресурсов, от которой устанавливалась квота (объем) добычи, особей</t>
  </si>
  <si>
    <t>Благородный олень</t>
  </si>
  <si>
    <t>Бурый медведь</t>
  </si>
  <si>
    <t>Выдра</t>
  </si>
  <si>
    <t>"____"________2024 г.</t>
  </si>
  <si>
    <t>Проект квот добычи охотничьих ресурсов на период  с 1 августа 2024 г. по 1 августа 2025 г.</t>
  </si>
  <si>
    <t>без разделения по половому признаку</t>
  </si>
  <si>
    <t>Максимально возможная квота добычи, особей</t>
  </si>
  <si>
    <t>5/1</t>
  </si>
  <si>
    <t>5/2</t>
  </si>
  <si>
    <t>5/3</t>
  </si>
  <si>
    <t>5/4</t>
  </si>
  <si>
    <t>11/1</t>
  </si>
  <si>
    <t>11/2</t>
  </si>
  <si>
    <t>19/1</t>
  </si>
  <si>
    <t>19/2</t>
  </si>
  <si>
    <r>
      <t xml:space="preserve">Субъект Российской Федерации   </t>
    </r>
    <r>
      <rPr>
        <u/>
        <sz val="12"/>
        <color theme="1"/>
        <rFont val="Times New Roman"/>
        <family val="1"/>
        <charset val="204"/>
      </rPr>
      <t xml:space="preserve"> Ивановская область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</si>
  <si>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БАРСУК</t>
    </r>
  </si>
  <si>
    <t>"____"_________2024 г.</t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</si>
  <si>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БУРЫЙ МЕДВЕДЬ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</si>
  <si>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БЛАГОРОДНЫЙ ОЛЕНЬ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</si>
  <si>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ЛОСЬ</t>
    </r>
  </si>
  <si>
    <t>самцы во время гона</t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</si>
  <si>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ВЫДРА</t>
    </r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</si>
  <si>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ПЯТНИСТЫЙ ОЛЕНЬ</t>
    </r>
  </si>
  <si>
    <t>самцы с неокостеневшими рогами (пантами)</t>
  </si>
  <si>
    <r>
      <t xml:space="preserve">Вид охотничьих ресурсов     </t>
    </r>
    <r>
      <rPr>
        <u/>
        <sz val="12"/>
        <color theme="1"/>
        <rFont val="Times New Roman"/>
        <family val="1"/>
        <charset val="204"/>
      </rPr>
      <t>РЫСЬ</t>
    </r>
  </si>
  <si>
    <t>Автономная некоммерческая организация Охотничий клуб «Военначальников»</t>
  </si>
  <si>
    <t>не устанавливается</t>
  </si>
  <si>
    <t>Автономная некоммерческая организация Охотничий клуб  «Военначальников»</t>
  </si>
  <si>
    <t>Проект лимита добычи охотничьих ресурсов
на  период с 1 августа 2024 г. до 1 августа 2025 г.</t>
  </si>
  <si>
    <t>Проект квот добычи охотничьих ресурсов 
на период  с 1 августа 2024 г. до 1 августа 2025 г.</t>
  </si>
  <si>
    <t>Проект квот добычи охотничьих ресурсов 
на период  с 1 августа 2024 г.до 1 августа 2025 г.</t>
  </si>
  <si>
    <t>не утанавливается</t>
  </si>
  <si>
    <t xml:space="preserve"> не устанавливается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</si>
</sst>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00"/>
    <numFmt numFmtId="167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textRotation="90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0" borderId="0" xfId="0" applyAlignment="1">
      <alignment horizontal="center" vertical="justify" wrapText="1"/>
    </xf>
    <xf numFmtId="0" fontId="13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0" fillId="5" borderId="0" xfId="0" applyFill="1"/>
    <xf numFmtId="0" fontId="1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4" fillId="5" borderId="0" xfId="0" applyFont="1" applyFill="1" applyAlignment="1">
      <alignment horizontal="center" wrapText="1"/>
    </xf>
    <xf numFmtId="0" fontId="11" fillId="5" borderId="0" xfId="0" applyFont="1" applyFill="1" applyAlignment="1">
      <alignment vertical="top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1" fillId="5" borderId="0" xfId="0" applyFont="1" applyFill="1"/>
    <xf numFmtId="0" fontId="3" fillId="5" borderId="6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left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9" xfId="0" applyBorder="1"/>
    <xf numFmtId="165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16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5" xfId="0" applyFont="1" applyBorder="1" applyAlignment="1">
      <alignment wrapText="1"/>
    </xf>
    <xf numFmtId="0" fontId="21" fillId="0" borderId="14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18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4"/>
  <sheetViews>
    <sheetView zoomScaleNormal="100" workbookViewId="0">
      <selection activeCell="F6" sqref="F6:F8"/>
    </sheetView>
  </sheetViews>
  <sheetFormatPr defaultRowHeight="15" x14ac:dyDescent="0.25"/>
  <cols>
    <col min="1" max="1" width="6.5703125" customWidth="1"/>
    <col min="2" max="2" width="18.85546875" customWidth="1"/>
    <col min="3" max="3" width="13.28515625" customWidth="1"/>
    <col min="7" max="7" width="12.7109375" customWidth="1"/>
    <col min="9" max="9" width="11.85546875" customWidth="1"/>
    <col min="10" max="10" width="11.5703125" customWidth="1"/>
    <col min="11" max="11" width="11.85546875" customWidth="1"/>
  </cols>
  <sheetData>
    <row r="2" spans="1:16" ht="35.25" customHeight="1" x14ac:dyDescent="0.3">
      <c r="A2" s="112" t="s">
        <v>128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6" ht="17.25" customHeight="1" x14ac:dyDescent="0.3">
      <c r="A3" s="112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6" x14ac:dyDescent="0.25">
      <c r="A4" s="114" t="s">
        <v>95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6" ht="29.25" customHeight="1" x14ac:dyDescent="0.25">
      <c r="A5" s="105" t="s">
        <v>0</v>
      </c>
      <c r="B5" s="105" t="s">
        <v>1</v>
      </c>
      <c r="C5" s="105" t="s">
        <v>2</v>
      </c>
      <c r="D5" s="105"/>
      <c r="E5" s="105"/>
      <c r="F5" s="105"/>
      <c r="G5" s="105" t="s">
        <v>3</v>
      </c>
      <c r="H5" s="105"/>
      <c r="I5" s="105"/>
      <c r="J5" s="105"/>
      <c r="K5" s="105"/>
      <c r="L5" s="1"/>
    </row>
    <row r="6" spans="1:16" ht="59.25" customHeight="1" x14ac:dyDescent="0.25">
      <c r="A6" s="105"/>
      <c r="B6" s="105"/>
      <c r="C6" s="105" t="s">
        <v>4</v>
      </c>
      <c r="D6" s="12" t="s">
        <v>5</v>
      </c>
      <c r="E6" s="12" t="s">
        <v>6</v>
      </c>
      <c r="F6" s="105" t="s">
        <v>7</v>
      </c>
      <c r="G6" s="105" t="s">
        <v>4</v>
      </c>
      <c r="H6" s="105" t="s">
        <v>8</v>
      </c>
      <c r="I6" s="105"/>
      <c r="J6" s="105"/>
      <c r="K6" s="105"/>
    </row>
    <row r="7" spans="1:16" ht="24" customHeight="1" x14ac:dyDescent="0.25">
      <c r="A7" s="105"/>
      <c r="B7" s="105"/>
      <c r="C7" s="105"/>
      <c r="D7" s="105" t="s">
        <v>9</v>
      </c>
      <c r="E7" s="105" t="s">
        <v>9</v>
      </c>
      <c r="F7" s="105"/>
      <c r="G7" s="105"/>
      <c r="H7" s="105" t="s">
        <v>9</v>
      </c>
      <c r="I7" s="105" t="s">
        <v>10</v>
      </c>
      <c r="J7" s="105" t="s">
        <v>11</v>
      </c>
      <c r="K7" s="105"/>
    </row>
    <row r="8" spans="1:16" ht="120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2" t="s">
        <v>12</v>
      </c>
      <c r="K8" s="12" t="s">
        <v>13</v>
      </c>
    </row>
    <row r="9" spans="1:16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"/>
      <c r="M9" s="1"/>
      <c r="N9" s="1"/>
      <c r="O9" s="1"/>
      <c r="P9" s="1"/>
    </row>
    <row r="10" spans="1:16" ht="15.75" x14ac:dyDescent="0.25">
      <c r="A10" s="12">
        <v>1</v>
      </c>
      <c r="B10" s="2" t="s">
        <v>60</v>
      </c>
      <c r="C10" s="26">
        <v>428</v>
      </c>
      <c r="D10" s="26">
        <v>28</v>
      </c>
      <c r="E10" s="26">
        <v>11</v>
      </c>
      <c r="F10" s="26">
        <v>39</v>
      </c>
      <c r="G10" s="26">
        <v>437</v>
      </c>
      <c r="H10" s="26">
        <v>28</v>
      </c>
      <c r="I10" s="26">
        <v>6.4</v>
      </c>
      <c r="J10" s="26"/>
      <c r="K10" s="26"/>
      <c r="L10" s="1"/>
      <c r="M10" s="1"/>
      <c r="N10" s="1"/>
      <c r="O10" s="1"/>
      <c r="P10" s="1"/>
    </row>
    <row r="11" spans="1:16" ht="15.75" x14ac:dyDescent="0.25">
      <c r="A11" s="12">
        <v>2</v>
      </c>
      <c r="B11" s="2" t="s">
        <v>99</v>
      </c>
      <c r="C11" s="26">
        <v>24</v>
      </c>
      <c r="D11" s="26">
        <v>0</v>
      </c>
      <c r="E11" s="26">
        <v>0</v>
      </c>
      <c r="F11" s="26">
        <v>100</v>
      </c>
      <c r="G11" s="26">
        <v>13</v>
      </c>
      <c r="H11" s="26">
        <v>0</v>
      </c>
      <c r="I11" s="26">
        <v>0</v>
      </c>
      <c r="J11" s="26"/>
      <c r="K11" s="26"/>
      <c r="L11" s="1"/>
      <c r="M11" s="1"/>
      <c r="N11" s="1"/>
      <c r="O11" s="1"/>
      <c r="P11" s="1"/>
    </row>
    <row r="12" spans="1:16" s="19" customFormat="1" ht="15.75" x14ac:dyDescent="0.25">
      <c r="A12" s="12">
        <v>3</v>
      </c>
      <c r="B12" s="2" t="s">
        <v>100</v>
      </c>
      <c r="C12" s="26">
        <v>130</v>
      </c>
      <c r="D12" s="26">
        <v>26</v>
      </c>
      <c r="E12" s="26">
        <v>7</v>
      </c>
      <c r="F12" s="26">
        <v>27</v>
      </c>
      <c r="G12" s="26">
        <v>145</v>
      </c>
      <c r="H12" s="26">
        <v>29</v>
      </c>
      <c r="I12" s="26">
        <v>20</v>
      </c>
      <c r="J12" s="26"/>
      <c r="K12" s="26"/>
      <c r="L12" s="56"/>
      <c r="M12" s="56"/>
      <c r="N12" s="56"/>
      <c r="O12" s="56"/>
      <c r="P12" s="56"/>
    </row>
    <row r="13" spans="1:16" s="19" customFormat="1" ht="15.75" x14ac:dyDescent="0.25">
      <c r="A13" s="12">
        <v>4</v>
      </c>
      <c r="B13" s="2" t="s">
        <v>63</v>
      </c>
      <c r="C13" s="26">
        <v>9914</v>
      </c>
      <c r="D13" s="26">
        <v>950</v>
      </c>
      <c r="E13" s="26">
        <v>838</v>
      </c>
      <c r="F13" s="26">
        <v>85.16</v>
      </c>
      <c r="G13" s="26">
        <v>10243</v>
      </c>
      <c r="H13" s="26">
        <v>1031</v>
      </c>
      <c r="I13" s="26">
        <v>10.1</v>
      </c>
      <c r="J13" s="26">
        <v>72</v>
      </c>
      <c r="K13" s="26">
        <v>18</v>
      </c>
      <c r="L13" s="56"/>
      <c r="M13" s="56"/>
      <c r="N13" s="56"/>
      <c r="O13" s="56"/>
      <c r="P13" s="56"/>
    </row>
    <row r="14" spans="1:16" s="19" customFormat="1" ht="15.75" x14ac:dyDescent="0.25">
      <c r="A14" s="12">
        <v>5</v>
      </c>
      <c r="B14" s="2" t="s">
        <v>101</v>
      </c>
      <c r="C14" s="26">
        <v>246</v>
      </c>
      <c r="D14" s="26">
        <v>0</v>
      </c>
      <c r="E14" s="26">
        <v>0</v>
      </c>
      <c r="F14" s="26">
        <v>100</v>
      </c>
      <c r="G14" s="26">
        <v>281</v>
      </c>
      <c r="H14" s="26">
        <v>1</v>
      </c>
      <c r="I14" s="26">
        <v>0.4</v>
      </c>
      <c r="J14" s="26"/>
      <c r="K14" s="26"/>
      <c r="L14" s="56"/>
      <c r="M14" s="56"/>
      <c r="N14" s="56"/>
      <c r="O14" s="56"/>
      <c r="P14" s="56"/>
    </row>
    <row r="15" spans="1:16" ht="15.75" x14ac:dyDescent="0.25">
      <c r="A15" s="12">
        <v>6</v>
      </c>
      <c r="B15" s="2" t="s">
        <v>61</v>
      </c>
      <c r="C15" s="26">
        <v>150</v>
      </c>
      <c r="D15" s="26">
        <v>7</v>
      </c>
      <c r="E15" s="26">
        <v>7</v>
      </c>
      <c r="F15" s="26">
        <v>100</v>
      </c>
      <c r="G15" s="26">
        <v>253</v>
      </c>
      <c r="H15" s="26">
        <v>12</v>
      </c>
      <c r="I15" s="26">
        <v>4.7</v>
      </c>
      <c r="J15" s="26"/>
      <c r="K15" s="26"/>
      <c r="L15" s="1"/>
      <c r="M15" s="1"/>
      <c r="N15" s="1"/>
      <c r="O15" s="1"/>
      <c r="P15" s="1"/>
    </row>
    <row r="16" spans="1:16" s="19" customFormat="1" ht="15.75" x14ac:dyDescent="0.25">
      <c r="A16" s="12">
        <v>7</v>
      </c>
      <c r="B16" s="2" t="s">
        <v>62</v>
      </c>
      <c r="C16" s="26">
        <v>143</v>
      </c>
      <c r="D16" s="26">
        <v>9</v>
      </c>
      <c r="E16" s="26">
        <v>2</v>
      </c>
      <c r="F16" s="26">
        <v>22</v>
      </c>
      <c r="G16" s="26">
        <v>176</v>
      </c>
      <c r="H16" s="26">
        <v>12</v>
      </c>
      <c r="I16" s="26">
        <v>6.8</v>
      </c>
      <c r="J16" s="26"/>
      <c r="K16" s="26"/>
      <c r="L16" s="56"/>
      <c r="M16" s="56"/>
      <c r="N16" s="56"/>
      <c r="O16" s="56"/>
      <c r="P16" s="56"/>
    </row>
    <row r="17" spans="1:16" ht="21.75" customHeight="1" x14ac:dyDescent="0.25">
      <c r="A17" s="46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"/>
      <c r="M17" s="1"/>
      <c r="N17" s="1"/>
      <c r="O17" s="1"/>
      <c r="P17" s="1"/>
    </row>
    <row r="18" spans="1:16" ht="33" customHeight="1" x14ac:dyDescent="0.25">
      <c r="A18" s="30" t="s">
        <v>67</v>
      </c>
      <c r="B18" s="31"/>
      <c r="C18" s="108" t="s">
        <v>69</v>
      </c>
      <c r="D18" s="109"/>
      <c r="E18" s="109"/>
      <c r="F18" s="109"/>
      <c r="G18" s="1"/>
      <c r="H18" s="108" t="s">
        <v>72</v>
      </c>
      <c r="I18" s="108"/>
      <c r="J18" s="110" t="s">
        <v>102</v>
      </c>
      <c r="K18" s="110"/>
      <c r="L18" s="1"/>
      <c r="M18" s="1"/>
      <c r="N18" s="1"/>
      <c r="O18" s="1"/>
      <c r="P18" s="1"/>
    </row>
    <row r="19" spans="1:16" ht="26.25" customHeight="1" x14ac:dyDescent="0.25">
      <c r="B19" s="1"/>
      <c r="C19" s="106" t="s">
        <v>68</v>
      </c>
      <c r="D19" s="107"/>
      <c r="E19" s="107"/>
      <c r="F19" s="1"/>
      <c r="G19" s="34" t="s">
        <v>70</v>
      </c>
      <c r="H19" s="111" t="s">
        <v>71</v>
      </c>
      <c r="I19" s="111"/>
      <c r="J19" s="1"/>
      <c r="K19" s="1"/>
      <c r="L19" s="1"/>
      <c r="M19" s="1"/>
      <c r="N19" s="1"/>
      <c r="O19" s="1"/>
      <c r="P19" s="1"/>
    </row>
    <row r="20" spans="1:16" x14ac:dyDescent="0.25">
      <c r="B20" s="1"/>
      <c r="C20" s="106"/>
      <c r="D20" s="107"/>
      <c r="E20" s="10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B21" s="1"/>
      <c r="C21" s="106"/>
      <c r="D21" s="107"/>
      <c r="E21" s="10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B22" s="1"/>
      <c r="C22" s="106"/>
      <c r="D22" s="107"/>
      <c r="E22" s="10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22">
    <mergeCell ref="A2:K2"/>
    <mergeCell ref="J7:K7"/>
    <mergeCell ref="A5:A8"/>
    <mergeCell ref="B5:B8"/>
    <mergeCell ref="C6:C8"/>
    <mergeCell ref="D7:D8"/>
    <mergeCell ref="E7:E8"/>
    <mergeCell ref="F6:F8"/>
    <mergeCell ref="C5:F5"/>
    <mergeCell ref="H6:K6"/>
    <mergeCell ref="A4:K4"/>
    <mergeCell ref="A3:K3"/>
    <mergeCell ref="C19:E22"/>
    <mergeCell ref="C18:F18"/>
    <mergeCell ref="J18:K18"/>
    <mergeCell ref="H18:I18"/>
    <mergeCell ref="H19:I19"/>
    <mergeCell ref="B17:K17"/>
    <mergeCell ref="G5:K5"/>
    <mergeCell ref="G6:G8"/>
    <mergeCell ref="H7:H8"/>
    <mergeCell ref="I7:I8"/>
  </mergeCells>
  <phoneticPr fontId="14" type="noConversion"/>
  <printOptions horizontalCentered="1"/>
  <pageMargins left="0.70866141732283472" right="0.70866141732283472" top="0.74803149606299213" bottom="0.35433070866141736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1B6E-A952-4716-AA54-4BF434D7923B}">
  <sheetPr>
    <pageSetUpPr fitToPage="1"/>
  </sheetPr>
  <dimension ref="A1:AY61"/>
  <sheetViews>
    <sheetView topLeftCell="A48" zoomScaleNormal="100" zoomScaleSheetLayoutView="90" workbookViewId="0">
      <selection activeCell="F59" sqref="F59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7109375" customWidth="1"/>
    <col min="23" max="23" width="12" hidden="1" customWidth="1"/>
    <col min="24" max="24" width="9.140625" customWidth="1"/>
  </cols>
  <sheetData>
    <row r="1" spans="1:51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115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19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23</v>
      </c>
      <c r="E12" s="6">
        <v>25</v>
      </c>
      <c r="F12" s="99" t="s">
        <v>131</v>
      </c>
      <c r="G12" s="6">
        <v>1</v>
      </c>
      <c r="H12" s="95">
        <f>ROUND(G12/E12*100,2)</f>
        <v>4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40">
        <v>2</v>
      </c>
      <c r="Q12" s="95">
        <f>ROUND(P12/E12*100,2)</f>
        <v>8</v>
      </c>
      <c r="R12" s="96">
        <v>1</v>
      </c>
      <c r="S12" s="47">
        <f>R12/E12*100</f>
        <v>4</v>
      </c>
      <c r="T12" s="6" t="s">
        <v>64</v>
      </c>
      <c r="U12" s="6" t="s">
        <v>64</v>
      </c>
      <c r="V12" s="6" t="s">
        <v>64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10</v>
      </c>
      <c r="E13" s="6">
        <v>10</v>
      </c>
      <c r="F13" s="98" t="s">
        <v>131</v>
      </c>
      <c r="G13" s="6">
        <v>1</v>
      </c>
      <c r="H13" s="95">
        <f>ROUND(G13/E13*100,2)</f>
        <v>10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40">
        <v>1</v>
      </c>
      <c r="Q13" s="95">
        <f>ROUND(P13/E13*100,2)</f>
        <v>10</v>
      </c>
      <c r="R13" s="96">
        <v>1</v>
      </c>
      <c r="S13" s="47">
        <f>R13/E13*100</f>
        <v>10</v>
      </c>
      <c r="T13" s="6" t="s">
        <v>64</v>
      </c>
      <c r="U13" s="6" t="s">
        <v>64</v>
      </c>
      <c r="V13" s="6" t="s">
        <v>64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8</v>
      </c>
      <c r="E14" s="6">
        <v>8</v>
      </c>
      <c r="F14" s="94" t="s">
        <v>131</v>
      </c>
      <c r="G14" s="6">
        <v>0</v>
      </c>
      <c r="H14" s="6">
        <f>ROUND(G14/D14*100,2)</f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40">
        <v>0</v>
      </c>
      <c r="Q14" s="95">
        <f>ROUND(P14/E14*100,2)</f>
        <v>0</v>
      </c>
      <c r="R14" s="96">
        <v>0</v>
      </c>
      <c r="S14" s="47">
        <f>R14/E14*100</f>
        <v>0</v>
      </c>
      <c r="T14" s="6" t="s">
        <v>64</v>
      </c>
      <c r="U14" s="6" t="s">
        <v>64</v>
      </c>
      <c r="V14" s="6" t="s">
        <v>64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23</v>
      </c>
      <c r="E15" s="6">
        <v>23</v>
      </c>
      <c r="F15" s="94" t="s">
        <v>131</v>
      </c>
      <c r="G15" s="6">
        <v>2</v>
      </c>
      <c r="H15" s="6">
        <f t="shared" ref="H15:H58" si="0">ROUND(G15/D15*100,2)</f>
        <v>8.6999999999999993</v>
      </c>
      <c r="I15" s="6">
        <v>0</v>
      </c>
      <c r="J15" s="6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  <c r="P15" s="40">
        <v>2</v>
      </c>
      <c r="Q15" s="95">
        <f t="shared" ref="Q15:Q58" si="1">ROUND(P15/E15*100,2)</f>
        <v>8.6999999999999993</v>
      </c>
      <c r="R15" s="96">
        <v>2</v>
      </c>
      <c r="S15" s="47">
        <f t="shared" ref="S15:S58" si="2">R15/E15*100</f>
        <v>8.695652173913043</v>
      </c>
      <c r="T15" s="6" t="s">
        <v>64</v>
      </c>
      <c r="U15" s="6" t="s">
        <v>64</v>
      </c>
      <c r="V15" s="6" t="s">
        <v>64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14</v>
      </c>
      <c r="E16" s="6">
        <v>15</v>
      </c>
      <c r="F16" s="94" t="s">
        <v>131</v>
      </c>
      <c r="G16" s="6">
        <v>1</v>
      </c>
      <c r="H16" s="6">
        <f t="shared" si="0"/>
        <v>7.14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  <c r="P16" s="40">
        <v>1</v>
      </c>
      <c r="Q16" s="95">
        <f t="shared" si="1"/>
        <v>6.67</v>
      </c>
      <c r="R16" s="96">
        <v>1</v>
      </c>
      <c r="S16" s="47">
        <f t="shared" si="2"/>
        <v>6.666666666666667</v>
      </c>
      <c r="T16" s="6" t="s">
        <v>64</v>
      </c>
      <c r="U16" s="6" t="s">
        <v>64</v>
      </c>
      <c r="V16" s="6" t="s">
        <v>64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0</v>
      </c>
      <c r="E17" s="6">
        <v>0</v>
      </c>
      <c r="F17" s="97" t="s">
        <v>131</v>
      </c>
      <c r="G17" s="6">
        <v>0</v>
      </c>
      <c r="H17" s="95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40">
        <v>0</v>
      </c>
      <c r="Q17" s="95">
        <v>0</v>
      </c>
      <c r="R17" s="96">
        <v>0</v>
      </c>
      <c r="S17" s="47">
        <v>0</v>
      </c>
      <c r="T17" s="6" t="s">
        <v>64</v>
      </c>
      <c r="U17" s="6" t="s">
        <v>64</v>
      </c>
      <c r="V17" s="6" t="s">
        <v>64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10</v>
      </c>
      <c r="E18" s="6">
        <v>11</v>
      </c>
      <c r="F18" s="94" t="s">
        <v>131</v>
      </c>
      <c r="G18" s="6">
        <v>0</v>
      </c>
      <c r="H18" s="95">
        <f t="shared" si="0"/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40">
        <v>0</v>
      </c>
      <c r="Q18" s="95">
        <f t="shared" si="1"/>
        <v>0</v>
      </c>
      <c r="R18" s="96">
        <v>0</v>
      </c>
      <c r="S18" s="47">
        <f t="shared" si="2"/>
        <v>0</v>
      </c>
      <c r="T18" s="6" t="s">
        <v>64</v>
      </c>
      <c r="U18" s="6" t="s">
        <v>64</v>
      </c>
      <c r="V18" s="6" t="s">
        <v>64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5</v>
      </c>
      <c r="E19" s="6">
        <v>4</v>
      </c>
      <c r="F19" s="94" t="s">
        <v>131</v>
      </c>
      <c r="G19" s="6">
        <v>0</v>
      </c>
      <c r="H19" s="95">
        <f t="shared" si="0"/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40">
        <v>0</v>
      </c>
      <c r="Q19" s="95">
        <f t="shared" si="1"/>
        <v>0</v>
      </c>
      <c r="R19" s="96">
        <v>0</v>
      </c>
      <c r="S19" s="47">
        <f t="shared" si="2"/>
        <v>0</v>
      </c>
      <c r="T19" s="6" t="s">
        <v>64</v>
      </c>
      <c r="U19" s="6" t="s">
        <v>64</v>
      </c>
      <c r="V19" s="6" t="s">
        <v>64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125</v>
      </c>
      <c r="C20" s="9">
        <v>7.9</v>
      </c>
      <c r="D20" s="6">
        <v>0</v>
      </c>
      <c r="E20" s="6">
        <v>0</v>
      </c>
      <c r="F20" s="97" t="s">
        <v>131</v>
      </c>
      <c r="G20" s="6">
        <v>0</v>
      </c>
      <c r="H20" s="9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40">
        <v>0</v>
      </c>
      <c r="Q20" s="95">
        <v>0</v>
      </c>
      <c r="R20" s="96">
        <v>0</v>
      </c>
      <c r="S20" s="47">
        <v>0</v>
      </c>
      <c r="T20" s="6" t="s">
        <v>64</v>
      </c>
      <c r="U20" s="6" t="s">
        <v>64</v>
      </c>
      <c r="V20" s="6" t="s">
        <v>64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4" x14ac:dyDescent="0.25">
      <c r="A21" s="8">
        <v>7</v>
      </c>
      <c r="B21" s="10" t="s">
        <v>82</v>
      </c>
      <c r="C21" s="9">
        <v>3.8969999999999998</v>
      </c>
      <c r="D21" s="6">
        <v>0</v>
      </c>
      <c r="E21" s="6">
        <v>0</v>
      </c>
      <c r="F21" s="95" t="s">
        <v>131</v>
      </c>
      <c r="G21" s="6">
        <v>0</v>
      </c>
      <c r="H21" s="95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40">
        <v>0</v>
      </c>
      <c r="Q21" s="95">
        <v>0</v>
      </c>
      <c r="R21" s="96">
        <v>0</v>
      </c>
      <c r="S21" s="47">
        <v>0</v>
      </c>
      <c r="T21" s="6" t="s">
        <v>64</v>
      </c>
      <c r="U21" s="6" t="s">
        <v>64</v>
      </c>
      <c r="V21" s="6" t="s">
        <v>64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95" t="s">
        <v>131</v>
      </c>
      <c r="G22" s="6">
        <v>0</v>
      </c>
      <c r="H22" s="95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40">
        <v>0</v>
      </c>
      <c r="Q22" s="95">
        <v>0</v>
      </c>
      <c r="R22" s="96">
        <v>0</v>
      </c>
      <c r="S22" s="47">
        <v>0</v>
      </c>
      <c r="T22" s="6" t="s">
        <v>64</v>
      </c>
      <c r="U22" s="6" t="s">
        <v>64</v>
      </c>
      <c r="V22" s="6" t="s">
        <v>64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5</v>
      </c>
      <c r="E23" s="6">
        <v>5</v>
      </c>
      <c r="F23" s="98" t="s">
        <v>131</v>
      </c>
      <c r="G23" s="6">
        <v>0</v>
      </c>
      <c r="H23" s="95">
        <f t="shared" si="0"/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40">
        <v>0</v>
      </c>
      <c r="Q23" s="95">
        <f t="shared" si="1"/>
        <v>0</v>
      </c>
      <c r="R23" s="96">
        <v>0</v>
      </c>
      <c r="S23" s="47">
        <f t="shared" si="2"/>
        <v>0</v>
      </c>
      <c r="T23" s="6" t="s">
        <v>64</v>
      </c>
      <c r="U23" s="6" t="s">
        <v>64</v>
      </c>
      <c r="V23" s="6" t="s">
        <v>64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4" x14ac:dyDescent="0.25">
      <c r="A24" s="8">
        <v>10</v>
      </c>
      <c r="B24" s="10" t="s">
        <v>33</v>
      </c>
      <c r="C24" s="9">
        <v>4.1079999999999997</v>
      </c>
      <c r="D24" s="6">
        <v>1</v>
      </c>
      <c r="E24" s="6">
        <v>1</v>
      </c>
      <c r="F24" s="94" t="s">
        <v>131</v>
      </c>
      <c r="G24" s="6">
        <v>0</v>
      </c>
      <c r="H24" s="95">
        <f t="shared" si="0"/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40">
        <v>0</v>
      </c>
      <c r="Q24" s="95">
        <f t="shared" si="1"/>
        <v>0</v>
      </c>
      <c r="R24" s="96">
        <v>0</v>
      </c>
      <c r="S24" s="47">
        <f t="shared" si="2"/>
        <v>0</v>
      </c>
      <c r="T24" s="6" t="s">
        <v>64</v>
      </c>
      <c r="U24" s="6" t="s">
        <v>64</v>
      </c>
      <c r="V24" s="6" t="s">
        <v>64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3</v>
      </c>
      <c r="E25" s="40">
        <v>4</v>
      </c>
      <c r="F25" s="94" t="s">
        <v>131</v>
      </c>
      <c r="G25" s="6">
        <v>0</v>
      </c>
      <c r="H25" s="95">
        <f t="shared" si="0"/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40">
        <v>0</v>
      </c>
      <c r="Q25" s="95">
        <f t="shared" si="1"/>
        <v>0</v>
      </c>
      <c r="R25" s="96">
        <v>0</v>
      </c>
      <c r="S25" s="47">
        <f t="shared" si="2"/>
        <v>0</v>
      </c>
      <c r="T25" s="40" t="s">
        <v>64</v>
      </c>
      <c r="U25" s="40" t="s">
        <v>64</v>
      </c>
      <c r="V25" s="40" t="s">
        <v>64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>
        <v>0</v>
      </c>
      <c r="E26" s="40">
        <v>0</v>
      </c>
      <c r="F26" s="94" t="s">
        <v>131</v>
      </c>
      <c r="G26" s="6">
        <v>0</v>
      </c>
      <c r="H26" s="9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40">
        <v>0</v>
      </c>
      <c r="Q26" s="95">
        <v>0</v>
      </c>
      <c r="R26" s="96">
        <v>0</v>
      </c>
      <c r="S26" s="47">
        <v>0</v>
      </c>
      <c r="T26" s="40"/>
      <c r="U26" s="40"/>
      <c r="V26" s="4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94" t="s">
        <v>131</v>
      </c>
      <c r="G27" s="6">
        <v>0</v>
      </c>
      <c r="H27" s="9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40">
        <v>0</v>
      </c>
      <c r="Q27" s="95">
        <v>0</v>
      </c>
      <c r="R27" s="96">
        <v>0</v>
      </c>
      <c r="S27" s="47">
        <v>0</v>
      </c>
      <c r="T27" s="6" t="s">
        <v>64</v>
      </c>
      <c r="U27" s="6" t="s">
        <v>64</v>
      </c>
      <c r="V27" s="6" t="s">
        <v>64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94" t="s">
        <v>131</v>
      </c>
      <c r="G28" s="6">
        <v>0</v>
      </c>
      <c r="H28" s="9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40">
        <v>0</v>
      </c>
      <c r="Q28" s="95">
        <v>0</v>
      </c>
      <c r="R28" s="96">
        <v>0</v>
      </c>
      <c r="S28" s="47">
        <v>0</v>
      </c>
      <c r="T28" s="6" t="s">
        <v>64</v>
      </c>
      <c r="U28" s="6" t="s">
        <v>64</v>
      </c>
      <c r="V28" s="6" t="s">
        <v>64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94" t="s">
        <v>131</v>
      </c>
      <c r="G29" s="6">
        <v>0</v>
      </c>
      <c r="H29" s="9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40">
        <v>0</v>
      </c>
      <c r="Q29" s="95">
        <v>0</v>
      </c>
      <c r="R29" s="96">
        <v>0</v>
      </c>
      <c r="S29" s="47">
        <v>0</v>
      </c>
      <c r="T29" s="6" t="s">
        <v>64</v>
      </c>
      <c r="U29" s="6" t="s">
        <v>64</v>
      </c>
      <c r="V29" s="6" t="s">
        <v>64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12</v>
      </c>
      <c r="E30" s="6">
        <v>12</v>
      </c>
      <c r="F30" s="94" t="s">
        <v>131</v>
      </c>
      <c r="G30" s="6">
        <v>0</v>
      </c>
      <c r="H30" s="95">
        <f t="shared" si="0"/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40">
        <v>0</v>
      </c>
      <c r="Q30" s="95">
        <f t="shared" si="1"/>
        <v>0</v>
      </c>
      <c r="R30" s="96">
        <v>0</v>
      </c>
      <c r="S30" s="47">
        <f t="shared" si="2"/>
        <v>0</v>
      </c>
      <c r="T30" s="6" t="s">
        <v>64</v>
      </c>
      <c r="U30" s="6" t="s">
        <v>64</v>
      </c>
      <c r="V30" s="6" t="s">
        <v>64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12</v>
      </c>
      <c r="E31" s="6">
        <v>11</v>
      </c>
      <c r="F31" s="94" t="s">
        <v>131</v>
      </c>
      <c r="G31" s="6">
        <v>1</v>
      </c>
      <c r="H31" s="95">
        <f t="shared" si="0"/>
        <v>8.33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40">
        <v>1</v>
      </c>
      <c r="Q31" s="95">
        <f t="shared" si="1"/>
        <v>9.09</v>
      </c>
      <c r="R31" s="96">
        <v>1</v>
      </c>
      <c r="S31" s="47">
        <f t="shared" si="2"/>
        <v>9.0909090909090917</v>
      </c>
      <c r="T31" s="6" t="s">
        <v>64</v>
      </c>
      <c r="U31" s="6" t="s">
        <v>64</v>
      </c>
      <c r="V31" s="6" t="s">
        <v>64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5</v>
      </c>
      <c r="E32" s="6">
        <v>0</v>
      </c>
      <c r="F32" s="94" t="s">
        <v>131</v>
      </c>
      <c r="G32" s="6">
        <v>0</v>
      </c>
      <c r="H32" s="95">
        <f t="shared" si="0"/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40">
        <v>0</v>
      </c>
      <c r="Q32" s="95">
        <v>0</v>
      </c>
      <c r="R32" s="96">
        <v>0</v>
      </c>
      <c r="S32" s="47">
        <v>0</v>
      </c>
      <c r="T32" s="6" t="s">
        <v>64</v>
      </c>
      <c r="U32" s="6" t="s">
        <v>64</v>
      </c>
      <c r="V32" s="6" t="s">
        <v>64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0</v>
      </c>
      <c r="E33" s="6">
        <v>0</v>
      </c>
      <c r="F33" s="94" t="s">
        <v>131</v>
      </c>
      <c r="G33" s="6">
        <v>0</v>
      </c>
      <c r="H33" s="9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40">
        <v>0</v>
      </c>
      <c r="Q33" s="95">
        <v>0</v>
      </c>
      <c r="R33" s="96">
        <v>0</v>
      </c>
      <c r="S33" s="47">
        <v>0</v>
      </c>
      <c r="T33" s="6" t="s">
        <v>64</v>
      </c>
      <c r="U33" s="6" t="s">
        <v>64</v>
      </c>
      <c r="V33" s="6" t="s">
        <v>64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12</v>
      </c>
      <c r="E34" s="6">
        <v>10</v>
      </c>
      <c r="F34" s="94" t="s">
        <v>131</v>
      </c>
      <c r="G34" s="6">
        <v>1</v>
      </c>
      <c r="H34" s="95">
        <f t="shared" si="0"/>
        <v>8.33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40">
        <v>1</v>
      </c>
      <c r="Q34" s="95">
        <f t="shared" si="1"/>
        <v>10</v>
      </c>
      <c r="R34" s="96">
        <v>1</v>
      </c>
      <c r="S34" s="47">
        <f t="shared" si="2"/>
        <v>10</v>
      </c>
      <c r="T34" s="6" t="s">
        <v>64</v>
      </c>
      <c r="U34" s="6" t="s">
        <v>64</v>
      </c>
      <c r="V34" s="6" t="s">
        <v>64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0</v>
      </c>
      <c r="E35" s="6">
        <v>16</v>
      </c>
      <c r="F35" s="94" t="s">
        <v>131</v>
      </c>
      <c r="G35" s="6">
        <v>0</v>
      </c>
      <c r="H35" s="9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40">
        <v>1</v>
      </c>
      <c r="Q35" s="95">
        <f t="shared" si="1"/>
        <v>6.25</v>
      </c>
      <c r="R35" s="96">
        <v>1</v>
      </c>
      <c r="S35" s="47">
        <f t="shared" si="2"/>
        <v>6.25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10</v>
      </c>
      <c r="E36" s="6">
        <v>10</v>
      </c>
      <c r="F36" s="94" t="s">
        <v>131</v>
      </c>
      <c r="G36" s="6">
        <v>0</v>
      </c>
      <c r="H36" s="95">
        <f t="shared" si="0"/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40">
        <v>0</v>
      </c>
      <c r="Q36" s="95">
        <f t="shared" si="1"/>
        <v>0</v>
      </c>
      <c r="R36" s="96">
        <v>0</v>
      </c>
      <c r="S36" s="47">
        <f t="shared" si="2"/>
        <v>0</v>
      </c>
      <c r="T36" s="6" t="s">
        <v>64</v>
      </c>
      <c r="U36" s="6" t="s">
        <v>64</v>
      </c>
      <c r="V36" s="6" t="s">
        <v>64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>
        <v>0</v>
      </c>
      <c r="E37" s="6">
        <v>0</v>
      </c>
      <c r="F37" s="94" t="s">
        <v>131</v>
      </c>
      <c r="G37" s="6">
        <v>0</v>
      </c>
      <c r="H37" s="9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40">
        <v>0</v>
      </c>
      <c r="Q37" s="95">
        <v>0</v>
      </c>
      <c r="R37" s="96">
        <v>0</v>
      </c>
      <c r="S37" s="47">
        <v>0</v>
      </c>
      <c r="T37" s="6" t="s">
        <v>64</v>
      </c>
      <c r="U37" s="6" t="s">
        <v>64</v>
      </c>
      <c r="V37" s="6" t="s">
        <v>64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 t="s">
        <v>90</v>
      </c>
      <c r="E38" s="6" t="s">
        <v>90</v>
      </c>
      <c r="F38" s="94" t="s">
        <v>131</v>
      </c>
      <c r="G38" s="6">
        <v>0</v>
      </c>
      <c r="H38" s="9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40">
        <v>0</v>
      </c>
      <c r="Q38" s="95">
        <v>0</v>
      </c>
      <c r="R38" s="96">
        <v>0</v>
      </c>
      <c r="S38" s="47">
        <v>0</v>
      </c>
      <c r="T38" s="6" t="s">
        <v>64</v>
      </c>
      <c r="U38" s="6" t="s">
        <v>64</v>
      </c>
      <c r="V38" s="6" t="s">
        <v>64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19</v>
      </c>
      <c r="E39" s="6">
        <v>18</v>
      </c>
      <c r="F39" s="94" t="s">
        <v>131</v>
      </c>
      <c r="G39" s="6">
        <v>0</v>
      </c>
      <c r="H39" s="95">
        <f t="shared" si="0"/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40">
        <v>0</v>
      </c>
      <c r="Q39" s="95">
        <f t="shared" si="1"/>
        <v>0</v>
      </c>
      <c r="R39" s="96">
        <v>0</v>
      </c>
      <c r="S39" s="47">
        <f t="shared" si="2"/>
        <v>0</v>
      </c>
      <c r="T39" s="6" t="s">
        <v>64</v>
      </c>
      <c r="U39" s="6" t="s">
        <v>64</v>
      </c>
      <c r="V39" s="6" t="s">
        <v>64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6</v>
      </c>
      <c r="E40" s="6">
        <v>0</v>
      </c>
      <c r="F40" s="94" t="s">
        <v>131</v>
      </c>
      <c r="G40" s="6">
        <v>0</v>
      </c>
      <c r="H40" s="95">
        <f t="shared" si="0"/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40">
        <v>0</v>
      </c>
      <c r="Q40" s="95">
        <v>0</v>
      </c>
      <c r="R40" s="96">
        <v>0</v>
      </c>
      <c r="S40" s="47">
        <v>0</v>
      </c>
      <c r="T40" s="6" t="s">
        <v>64</v>
      </c>
      <c r="U40" s="6" t="s">
        <v>64</v>
      </c>
      <c r="V40" s="6" t="s">
        <v>64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53</v>
      </c>
      <c r="E41" s="6">
        <v>53</v>
      </c>
      <c r="F41" s="94" t="s">
        <v>131</v>
      </c>
      <c r="G41" s="6">
        <v>4</v>
      </c>
      <c r="H41" s="95">
        <f t="shared" si="0"/>
        <v>7.55</v>
      </c>
      <c r="I41" s="6">
        <v>0</v>
      </c>
      <c r="J41" s="6">
        <v>0</v>
      </c>
      <c r="K41" s="6">
        <v>0</v>
      </c>
      <c r="L41" s="6">
        <v>4</v>
      </c>
      <c r="M41" s="6">
        <v>0</v>
      </c>
      <c r="N41" s="6">
        <v>0</v>
      </c>
      <c r="O41" s="6">
        <v>0</v>
      </c>
      <c r="P41" s="40">
        <v>5</v>
      </c>
      <c r="Q41" s="95">
        <f t="shared" si="1"/>
        <v>9.43</v>
      </c>
      <c r="R41" s="96">
        <v>4</v>
      </c>
      <c r="S41" s="47">
        <f t="shared" si="2"/>
        <v>7.5471698113207548</v>
      </c>
      <c r="T41" s="6" t="s">
        <v>64</v>
      </c>
      <c r="U41" s="6" t="s">
        <v>64</v>
      </c>
      <c r="V41" s="6" t="s">
        <v>64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0</v>
      </c>
      <c r="E42" s="6">
        <v>0</v>
      </c>
      <c r="F42" s="94" t="s">
        <v>131</v>
      </c>
      <c r="G42" s="6">
        <v>0</v>
      </c>
      <c r="H42" s="95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40">
        <v>0</v>
      </c>
      <c r="Q42" s="95">
        <v>0</v>
      </c>
      <c r="R42" s="96">
        <v>0</v>
      </c>
      <c r="S42" s="47">
        <v>0</v>
      </c>
      <c r="T42" s="6" t="s">
        <v>64</v>
      </c>
      <c r="U42" s="6" t="s">
        <v>64</v>
      </c>
      <c r="V42" s="6" t="s">
        <v>64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0</v>
      </c>
      <c r="E43" s="6">
        <v>0</v>
      </c>
      <c r="F43" s="94" t="s">
        <v>131</v>
      </c>
      <c r="G43" s="6">
        <v>0</v>
      </c>
      <c r="H43" s="95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40">
        <v>0</v>
      </c>
      <c r="Q43" s="95">
        <v>0</v>
      </c>
      <c r="R43" s="96">
        <v>0</v>
      </c>
      <c r="S43" s="47">
        <v>0</v>
      </c>
      <c r="T43" s="6" t="s">
        <v>64</v>
      </c>
      <c r="U43" s="6" t="s">
        <v>64</v>
      </c>
      <c r="V43" s="6" t="s">
        <v>64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5</v>
      </c>
      <c r="E44" s="6">
        <v>0</v>
      </c>
      <c r="F44" s="94" t="s">
        <v>131</v>
      </c>
      <c r="G44" s="6">
        <v>0</v>
      </c>
      <c r="H44" s="95">
        <f t="shared" si="0"/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40">
        <v>0</v>
      </c>
      <c r="Q44" s="95">
        <v>0</v>
      </c>
      <c r="R44" s="96">
        <v>0</v>
      </c>
      <c r="S44" s="47">
        <v>0</v>
      </c>
      <c r="T44" s="6" t="s">
        <v>64</v>
      </c>
      <c r="U44" s="6" t="s">
        <v>64</v>
      </c>
      <c r="V44" s="6" t="s">
        <v>64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6">
        <v>0</v>
      </c>
      <c r="E45" s="6">
        <v>0</v>
      </c>
      <c r="F45" s="94" t="s">
        <v>131</v>
      </c>
      <c r="G45" s="6">
        <v>0</v>
      </c>
      <c r="H45" s="95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40">
        <v>0</v>
      </c>
      <c r="Q45" s="95">
        <v>0</v>
      </c>
      <c r="R45" s="96">
        <v>0</v>
      </c>
      <c r="S45" s="47">
        <v>0</v>
      </c>
      <c r="T45" s="6" t="s">
        <v>64</v>
      </c>
      <c r="U45" s="6" t="s">
        <v>64</v>
      </c>
      <c r="V45" s="6" t="s">
        <v>64</v>
      </c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0</v>
      </c>
      <c r="E46" s="6">
        <v>0</v>
      </c>
      <c r="F46" s="94" t="s">
        <v>131</v>
      </c>
      <c r="G46" s="6">
        <v>0</v>
      </c>
      <c r="H46" s="95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40">
        <v>0</v>
      </c>
      <c r="Q46" s="95">
        <v>0</v>
      </c>
      <c r="R46" s="96">
        <v>0</v>
      </c>
      <c r="S46" s="47">
        <v>0</v>
      </c>
      <c r="T46" s="6" t="s">
        <v>64</v>
      </c>
      <c r="U46" s="6" t="s">
        <v>64</v>
      </c>
      <c r="V46" s="6" t="s">
        <v>64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0</v>
      </c>
      <c r="E47" s="6">
        <v>0</v>
      </c>
      <c r="F47" s="94" t="s">
        <v>131</v>
      </c>
      <c r="G47" s="6">
        <v>0</v>
      </c>
      <c r="H47" s="95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40">
        <v>0</v>
      </c>
      <c r="Q47" s="95">
        <v>0</v>
      </c>
      <c r="R47" s="96">
        <v>0</v>
      </c>
      <c r="S47" s="47">
        <v>0</v>
      </c>
      <c r="T47" s="6" t="s">
        <v>64</v>
      </c>
      <c r="U47" s="6" t="s">
        <v>64</v>
      </c>
      <c r="V47" s="6" t="s">
        <v>64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31</v>
      </c>
      <c r="E48" s="6">
        <v>31</v>
      </c>
      <c r="F48" s="94" t="s">
        <v>131</v>
      </c>
      <c r="G48" s="6">
        <v>2</v>
      </c>
      <c r="H48" s="95">
        <f t="shared" si="0"/>
        <v>6.45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40">
        <v>3</v>
      </c>
      <c r="Q48" s="95">
        <f t="shared" si="1"/>
        <v>9.68</v>
      </c>
      <c r="R48" s="96">
        <v>2</v>
      </c>
      <c r="S48" s="47">
        <f t="shared" si="2"/>
        <v>6.4516129032258061</v>
      </c>
      <c r="T48" s="6" t="s">
        <v>64</v>
      </c>
      <c r="U48" s="6" t="s">
        <v>64</v>
      </c>
      <c r="V48" s="6" t="s">
        <v>64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 t="s">
        <v>90</v>
      </c>
      <c r="E49" s="6">
        <v>22</v>
      </c>
      <c r="F49" s="94" t="s">
        <v>131</v>
      </c>
      <c r="G49" s="6">
        <v>0</v>
      </c>
      <c r="H49" s="95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40">
        <v>2</v>
      </c>
      <c r="Q49" s="95">
        <f t="shared" si="1"/>
        <v>9.09</v>
      </c>
      <c r="R49" s="96">
        <v>2</v>
      </c>
      <c r="S49" s="47">
        <f t="shared" si="2"/>
        <v>9.0909090909090917</v>
      </c>
      <c r="T49" s="6" t="s">
        <v>64</v>
      </c>
      <c r="U49" s="6" t="s">
        <v>64</v>
      </c>
      <c r="V49" s="6" t="s">
        <v>64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123</v>
      </c>
      <c r="E50" s="6">
        <v>102</v>
      </c>
      <c r="F50" s="94" t="s">
        <v>131</v>
      </c>
      <c r="G50" s="6">
        <v>12</v>
      </c>
      <c r="H50" s="95">
        <f t="shared" si="0"/>
        <v>9.76</v>
      </c>
      <c r="I50" s="6">
        <v>0</v>
      </c>
      <c r="J50" s="6">
        <v>0</v>
      </c>
      <c r="K50" s="6">
        <v>0</v>
      </c>
      <c r="L50" s="6">
        <v>4</v>
      </c>
      <c r="M50" s="6">
        <v>0</v>
      </c>
      <c r="N50" s="6">
        <v>0</v>
      </c>
      <c r="O50" s="6">
        <v>0</v>
      </c>
      <c r="P50" s="40">
        <v>10</v>
      </c>
      <c r="Q50" s="95">
        <f t="shared" si="1"/>
        <v>9.8000000000000007</v>
      </c>
      <c r="R50" s="96">
        <v>10</v>
      </c>
      <c r="S50" s="47">
        <f t="shared" si="2"/>
        <v>9.8039215686274517</v>
      </c>
      <c r="T50" s="6" t="s">
        <v>64</v>
      </c>
      <c r="U50" s="6" t="s">
        <v>64</v>
      </c>
      <c r="V50" s="6" t="s">
        <v>64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12</v>
      </c>
      <c r="E51" s="6">
        <v>10</v>
      </c>
      <c r="F51" s="94" t="s">
        <v>131</v>
      </c>
      <c r="G51" s="6">
        <v>1</v>
      </c>
      <c r="H51" s="95">
        <f t="shared" si="0"/>
        <v>8.33</v>
      </c>
      <c r="I51" s="6">
        <v>0</v>
      </c>
      <c r="J51" s="6">
        <v>0</v>
      </c>
      <c r="K51" s="6">
        <v>0</v>
      </c>
      <c r="L51" s="6">
        <v>1</v>
      </c>
      <c r="M51" s="6">
        <v>0</v>
      </c>
      <c r="N51" s="6">
        <v>0</v>
      </c>
      <c r="O51" s="6">
        <v>0</v>
      </c>
      <c r="P51" s="40">
        <v>0</v>
      </c>
      <c r="Q51" s="95">
        <f t="shared" si="1"/>
        <v>0</v>
      </c>
      <c r="R51" s="96">
        <v>0</v>
      </c>
      <c r="S51" s="47">
        <f t="shared" si="2"/>
        <v>0</v>
      </c>
      <c r="T51" s="6" t="s">
        <v>64</v>
      </c>
      <c r="U51" s="6" t="s">
        <v>64</v>
      </c>
      <c r="V51" s="6" t="s">
        <v>64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94" t="s">
        <v>131</v>
      </c>
      <c r="G52" s="6">
        <v>0</v>
      </c>
      <c r="H52" s="95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40">
        <v>0</v>
      </c>
      <c r="Q52" s="95">
        <v>0</v>
      </c>
      <c r="R52" s="96">
        <v>0</v>
      </c>
      <c r="S52" s="47">
        <v>0</v>
      </c>
      <c r="T52" s="6" t="s">
        <v>64</v>
      </c>
      <c r="U52" s="6" t="s">
        <v>64</v>
      </c>
      <c r="V52" s="6" t="s">
        <v>64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14</v>
      </c>
      <c r="E53" s="9">
        <v>14</v>
      </c>
      <c r="F53" s="94" t="s">
        <v>131</v>
      </c>
      <c r="G53" s="6">
        <v>1</v>
      </c>
      <c r="H53" s="95">
        <f t="shared" si="0"/>
        <v>7.14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40">
        <v>0</v>
      </c>
      <c r="Q53" s="95">
        <f t="shared" si="1"/>
        <v>0</v>
      </c>
      <c r="R53" s="96">
        <v>0</v>
      </c>
      <c r="S53" s="47">
        <f t="shared" si="2"/>
        <v>0</v>
      </c>
      <c r="T53" s="6" t="s">
        <v>64</v>
      </c>
      <c r="U53" s="6" t="s">
        <v>64</v>
      </c>
      <c r="V53" s="6" t="s">
        <v>64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94" t="s">
        <v>131</v>
      </c>
      <c r="G54" s="6">
        <v>0</v>
      </c>
      <c r="H54" s="95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40">
        <v>0</v>
      </c>
      <c r="Q54" s="95">
        <v>0</v>
      </c>
      <c r="R54" s="96">
        <v>0</v>
      </c>
      <c r="S54" s="47">
        <v>0</v>
      </c>
      <c r="T54" s="6" t="s">
        <v>64</v>
      </c>
      <c r="U54" s="6" t="s">
        <v>64</v>
      </c>
      <c r="V54" s="6" t="s">
        <v>64</v>
      </c>
    </row>
    <row r="55" spans="1:51" ht="24.75" x14ac:dyDescent="0.25">
      <c r="A55" s="8">
        <v>39</v>
      </c>
      <c r="B55" s="11" t="s">
        <v>85</v>
      </c>
      <c r="C55" s="9">
        <v>5.62</v>
      </c>
      <c r="D55" s="9">
        <v>12</v>
      </c>
      <c r="E55" s="9">
        <v>10</v>
      </c>
      <c r="F55" s="94" t="s">
        <v>131</v>
      </c>
      <c r="G55" s="6">
        <v>1</v>
      </c>
      <c r="H55" s="95">
        <f t="shared" si="0"/>
        <v>8.33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40">
        <v>1</v>
      </c>
      <c r="Q55" s="95">
        <f t="shared" si="1"/>
        <v>10</v>
      </c>
      <c r="R55" s="96">
        <v>1</v>
      </c>
      <c r="S55" s="47">
        <f t="shared" si="2"/>
        <v>10</v>
      </c>
      <c r="T55" s="6" t="s">
        <v>64</v>
      </c>
      <c r="U55" s="6" t="s">
        <v>64</v>
      </c>
      <c r="V55" s="6" t="s">
        <v>64</v>
      </c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0</v>
      </c>
      <c r="E56" s="9">
        <v>12</v>
      </c>
      <c r="F56" s="94" t="s">
        <v>131</v>
      </c>
      <c r="G56" s="6">
        <v>0</v>
      </c>
      <c r="H56" s="95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40">
        <v>1</v>
      </c>
      <c r="Q56" s="95">
        <f t="shared" si="1"/>
        <v>8.33</v>
      </c>
      <c r="R56" s="96">
        <v>1</v>
      </c>
      <c r="S56" s="47">
        <f t="shared" si="2"/>
        <v>8.3333333333333321</v>
      </c>
      <c r="T56" s="6" t="s">
        <v>64</v>
      </c>
      <c r="U56" s="6" t="s">
        <v>64</v>
      </c>
      <c r="V56" s="6" t="s">
        <v>64</v>
      </c>
    </row>
    <row r="57" spans="1:51" ht="25.5" x14ac:dyDescent="0.25">
      <c r="A57" s="8">
        <v>41</v>
      </c>
      <c r="B57" s="11" t="s">
        <v>56</v>
      </c>
      <c r="C57" s="9">
        <v>634.28</v>
      </c>
      <c r="D57" s="9" t="s">
        <v>90</v>
      </c>
      <c r="E57" s="9" t="s">
        <v>90</v>
      </c>
      <c r="F57" s="94" t="s">
        <v>131</v>
      </c>
      <c r="G57" s="6">
        <v>0</v>
      </c>
      <c r="H57" s="95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40">
        <v>0</v>
      </c>
      <c r="Q57" s="95">
        <v>0</v>
      </c>
      <c r="R57" s="96">
        <v>0</v>
      </c>
      <c r="S57" s="47">
        <v>0</v>
      </c>
      <c r="T57" s="6" t="s">
        <v>64</v>
      </c>
      <c r="U57" s="6" t="s">
        <v>64</v>
      </c>
      <c r="V57" s="6" t="s">
        <v>64</v>
      </c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3">SUM(D12:D57)</f>
        <v>428</v>
      </c>
      <c r="E58" s="27">
        <f t="shared" si="3"/>
        <v>437</v>
      </c>
      <c r="F58" s="27" t="s">
        <v>66</v>
      </c>
      <c r="G58" s="27">
        <f t="shared" ref="G58" si="4">SUM(G12:G57)</f>
        <v>28</v>
      </c>
      <c r="H58" s="89">
        <f t="shared" si="0"/>
        <v>6.54</v>
      </c>
      <c r="I58" s="27">
        <f t="shared" ref="I58" si="5">SUM(I12:I57)</f>
        <v>0</v>
      </c>
      <c r="J58" s="27">
        <f t="shared" ref="J58" si="6">SUM(J12:J57)</f>
        <v>0</v>
      </c>
      <c r="K58" s="27">
        <f t="shared" ref="K58" si="7">SUM(K12:K57)</f>
        <v>0</v>
      </c>
      <c r="L58" s="27">
        <f t="shared" ref="L58" si="8">SUM(L12:L57)</f>
        <v>11</v>
      </c>
      <c r="M58" s="27">
        <f t="shared" ref="M58" si="9">SUM(M12:M57)</f>
        <v>0</v>
      </c>
      <c r="N58" s="27">
        <f t="shared" ref="N58" si="10">SUM(N12:N57)</f>
        <v>0</v>
      </c>
      <c r="O58" s="27">
        <f t="shared" ref="O58" si="11">SUM(O12:O57)</f>
        <v>0</v>
      </c>
      <c r="P58" s="27">
        <f t="shared" ref="P58" si="12">SUM(P12:P57)</f>
        <v>31</v>
      </c>
      <c r="Q58" s="90">
        <f t="shared" si="1"/>
        <v>7.09</v>
      </c>
      <c r="R58" s="27">
        <f t="shared" ref="R58" si="13">SUM(R12:R57)</f>
        <v>28</v>
      </c>
      <c r="S58" s="91">
        <f t="shared" si="2"/>
        <v>6.4073226544622424</v>
      </c>
      <c r="T58" s="6" t="s">
        <v>64</v>
      </c>
      <c r="U58" s="6" t="s">
        <v>64</v>
      </c>
      <c r="V58" s="6" t="s">
        <v>64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J61:L61"/>
    <mergeCell ref="T9:U9"/>
    <mergeCell ref="V9:V10"/>
    <mergeCell ref="P8:P10"/>
    <mergeCell ref="H59:O59"/>
    <mergeCell ref="J60:L60"/>
    <mergeCell ref="A1:V2"/>
    <mergeCell ref="A3:V3"/>
    <mergeCell ref="A6:A10"/>
    <mergeCell ref="B6:B10"/>
    <mergeCell ref="C6:C10"/>
    <mergeCell ref="D6:E9"/>
    <mergeCell ref="F6:F10"/>
    <mergeCell ref="G8:G10"/>
    <mergeCell ref="H8:H10"/>
    <mergeCell ref="I8:K8"/>
    <mergeCell ref="L8:L10"/>
    <mergeCell ref="M8:O8"/>
    <mergeCell ref="P6:W6"/>
    <mergeCell ref="G7:K7"/>
    <mergeCell ref="L7:O7"/>
    <mergeCell ref="R7:V7"/>
    <mergeCell ref="A4:V4"/>
    <mergeCell ref="P7:Q7"/>
    <mergeCell ref="M60:Q60"/>
    <mergeCell ref="G60:I60"/>
    <mergeCell ref="G61:I61"/>
    <mergeCell ref="C60:F60"/>
    <mergeCell ref="C61:F61"/>
    <mergeCell ref="G6:O6"/>
    <mergeCell ref="Q8:Q10"/>
    <mergeCell ref="R8:R10"/>
    <mergeCell ref="S8:S10"/>
    <mergeCell ref="T8:V8"/>
    <mergeCell ref="I9:J9"/>
    <mergeCell ref="K9:K10"/>
    <mergeCell ref="M9:N9"/>
    <mergeCell ref="O9:O1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EB36-DB1A-4B65-A237-DB1FA0DB0F16}">
  <sheetPr>
    <pageSetUpPr fitToPage="1"/>
  </sheetPr>
  <dimension ref="A1:AY61"/>
  <sheetViews>
    <sheetView zoomScaleNormal="100" zoomScaleSheetLayoutView="90" workbookViewId="0">
      <selection sqref="A1:V2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7109375" customWidth="1"/>
    <col min="23" max="23" width="12" hidden="1" customWidth="1"/>
    <col min="24" max="24" width="9.140625" customWidth="1"/>
  </cols>
  <sheetData>
    <row r="1" spans="1:51" x14ac:dyDescent="0.25">
      <c r="A1" s="108" t="s">
        <v>130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118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19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0</v>
      </c>
      <c r="E12" s="6">
        <v>0</v>
      </c>
      <c r="F12" s="94">
        <f t="shared" ref="F12:F56" si="0">E12/C12</f>
        <v>0</v>
      </c>
      <c r="G12" s="6">
        <v>0</v>
      </c>
      <c r="H12" s="9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40">
        <v>0</v>
      </c>
      <c r="Q12" s="95">
        <v>0</v>
      </c>
      <c r="R12" s="96">
        <v>0</v>
      </c>
      <c r="S12" s="47"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0</v>
      </c>
      <c r="E13" s="6">
        <v>0</v>
      </c>
      <c r="F13" s="94">
        <f t="shared" si="0"/>
        <v>0</v>
      </c>
      <c r="G13" s="6">
        <v>0</v>
      </c>
      <c r="H13" s="95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40">
        <v>0</v>
      </c>
      <c r="Q13" s="95">
        <v>0</v>
      </c>
      <c r="R13" s="96">
        <v>0</v>
      </c>
      <c r="S13" s="47"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0</v>
      </c>
      <c r="E14" s="6">
        <v>0</v>
      </c>
      <c r="F14" s="94">
        <f t="shared" si="0"/>
        <v>0</v>
      </c>
      <c r="G14" s="6">
        <v>0</v>
      </c>
      <c r="H14" s="95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40">
        <v>0</v>
      </c>
      <c r="Q14" s="95">
        <v>0</v>
      </c>
      <c r="R14" s="96">
        <v>0</v>
      </c>
      <c r="S14" s="47"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0</v>
      </c>
      <c r="E15" s="6">
        <v>0</v>
      </c>
      <c r="F15" s="94">
        <f t="shared" si="0"/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40">
        <v>0</v>
      </c>
      <c r="Q15" s="95">
        <v>0</v>
      </c>
      <c r="R15" s="96">
        <v>0</v>
      </c>
      <c r="S15" s="47">
        <v>0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0</v>
      </c>
      <c r="E16" s="6">
        <v>6</v>
      </c>
      <c r="F16" s="94">
        <f t="shared" si="0"/>
        <v>0.36585365853658541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40">
        <v>0</v>
      </c>
      <c r="Q16" s="95">
        <v>0</v>
      </c>
      <c r="R16" s="96">
        <v>0</v>
      </c>
      <c r="S16" s="47"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0</v>
      </c>
      <c r="E17" s="6">
        <v>0</v>
      </c>
      <c r="F17" s="97">
        <f t="shared" si="0"/>
        <v>0</v>
      </c>
      <c r="G17" s="6">
        <v>0</v>
      </c>
      <c r="H17" s="95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40">
        <v>0</v>
      </c>
      <c r="Q17" s="95">
        <v>0</v>
      </c>
      <c r="R17" s="96">
        <v>0</v>
      </c>
      <c r="S17" s="47"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13</v>
      </c>
      <c r="E18" s="6">
        <v>5</v>
      </c>
      <c r="F18" s="94">
        <f t="shared" si="0"/>
        <v>0.28620492272467091</v>
      </c>
      <c r="G18" s="6">
        <v>0</v>
      </c>
      <c r="H18" s="95">
        <f t="shared" ref="H18:H58" si="1">ROUND(G18/D18*100,2)</f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40">
        <v>0</v>
      </c>
      <c r="Q18" s="95">
        <f t="shared" ref="Q18:Q58" si="2">ROUND(P18/E18*100,2)</f>
        <v>0</v>
      </c>
      <c r="R18" s="96">
        <v>0</v>
      </c>
      <c r="S18" s="47">
        <f t="shared" ref="S18:S58" si="3">R18/E18*100</f>
        <v>0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1</v>
      </c>
      <c r="E19" s="6">
        <v>2</v>
      </c>
      <c r="F19" s="94">
        <f t="shared" si="0"/>
        <v>0.54794520547945202</v>
      </c>
      <c r="G19" s="6">
        <v>0</v>
      </c>
      <c r="H19" s="95">
        <f t="shared" si="1"/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40">
        <v>0</v>
      </c>
      <c r="Q19" s="95">
        <f t="shared" si="2"/>
        <v>0</v>
      </c>
      <c r="R19" s="96">
        <v>0</v>
      </c>
      <c r="S19" s="47">
        <f t="shared" si="3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127</v>
      </c>
      <c r="C20" s="9">
        <v>7.9</v>
      </c>
      <c r="D20" s="6">
        <v>0</v>
      </c>
      <c r="E20" s="6">
        <v>0</v>
      </c>
      <c r="F20" s="97">
        <f t="shared" si="0"/>
        <v>0</v>
      </c>
      <c r="G20" s="6">
        <v>0</v>
      </c>
      <c r="H20" s="9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40">
        <v>0</v>
      </c>
      <c r="Q20" s="95">
        <v>0</v>
      </c>
      <c r="R20" s="96">
        <v>0</v>
      </c>
      <c r="S20" s="47"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4" x14ac:dyDescent="0.25">
      <c r="A21" s="8">
        <v>7</v>
      </c>
      <c r="B21" s="10" t="s">
        <v>82</v>
      </c>
      <c r="C21" s="9">
        <v>3.8969999999999998</v>
      </c>
      <c r="D21" s="6">
        <v>0</v>
      </c>
      <c r="E21" s="6">
        <v>0</v>
      </c>
      <c r="F21" s="95">
        <f t="shared" si="0"/>
        <v>0</v>
      </c>
      <c r="G21" s="6">
        <v>0</v>
      </c>
      <c r="H21" s="95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40">
        <v>0</v>
      </c>
      <c r="Q21" s="95">
        <v>0</v>
      </c>
      <c r="R21" s="96">
        <v>0</v>
      </c>
      <c r="S21" s="47"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95">
        <f t="shared" si="0"/>
        <v>0</v>
      </c>
      <c r="G22" s="6">
        <v>0</v>
      </c>
      <c r="H22" s="95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40">
        <v>0</v>
      </c>
      <c r="Q22" s="95">
        <v>0</v>
      </c>
      <c r="R22" s="96">
        <v>0</v>
      </c>
      <c r="S22" s="47"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0</v>
      </c>
      <c r="E23" s="6">
        <v>0</v>
      </c>
      <c r="F23" s="98">
        <f t="shared" si="0"/>
        <v>0</v>
      </c>
      <c r="G23" s="6">
        <v>0</v>
      </c>
      <c r="H23" s="9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40">
        <v>0</v>
      </c>
      <c r="Q23" s="95">
        <v>0</v>
      </c>
      <c r="R23" s="96">
        <v>0</v>
      </c>
      <c r="S23" s="47"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4" x14ac:dyDescent="0.25">
      <c r="A24" s="8">
        <v>10</v>
      </c>
      <c r="B24" s="10" t="s">
        <v>33</v>
      </c>
      <c r="C24" s="9">
        <v>4.1079999999999997</v>
      </c>
      <c r="D24" s="6">
        <v>0</v>
      </c>
      <c r="E24" s="6">
        <v>0</v>
      </c>
      <c r="F24" s="94">
        <f t="shared" si="0"/>
        <v>0</v>
      </c>
      <c r="G24" s="6">
        <v>0</v>
      </c>
      <c r="H24" s="9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40">
        <v>0</v>
      </c>
      <c r="Q24" s="95">
        <v>0</v>
      </c>
      <c r="R24" s="96">
        <v>0</v>
      </c>
      <c r="S24" s="47"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0</v>
      </c>
      <c r="E25" s="40">
        <v>0</v>
      </c>
      <c r="F25" s="94">
        <f t="shared" si="0"/>
        <v>0</v>
      </c>
      <c r="G25" s="6">
        <v>0</v>
      </c>
      <c r="H25" s="9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40">
        <v>0</v>
      </c>
      <c r="Q25" s="95">
        <v>0</v>
      </c>
      <c r="R25" s="96">
        <v>0</v>
      </c>
      <c r="S25" s="47">
        <v>0</v>
      </c>
      <c r="T25" s="6"/>
      <c r="U25" s="6"/>
      <c r="V25" s="6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>
        <v>0</v>
      </c>
      <c r="E26" s="40">
        <v>0</v>
      </c>
      <c r="F26" s="94">
        <f t="shared" si="0"/>
        <v>0</v>
      </c>
      <c r="G26" s="6">
        <v>0</v>
      </c>
      <c r="H26" s="9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40">
        <v>0</v>
      </c>
      <c r="Q26" s="95">
        <v>0</v>
      </c>
      <c r="R26" s="96">
        <v>0</v>
      </c>
      <c r="S26" s="47">
        <v>0</v>
      </c>
      <c r="T26" s="6"/>
      <c r="U26" s="6"/>
      <c r="V26" s="6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94">
        <f t="shared" si="0"/>
        <v>0</v>
      </c>
      <c r="G27" s="6">
        <v>0</v>
      </c>
      <c r="H27" s="9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40">
        <v>0</v>
      </c>
      <c r="Q27" s="95">
        <v>0</v>
      </c>
      <c r="R27" s="96">
        <v>0</v>
      </c>
      <c r="S27" s="47"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94">
        <f t="shared" si="0"/>
        <v>0</v>
      </c>
      <c r="G28" s="6">
        <v>0</v>
      </c>
      <c r="H28" s="9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40">
        <v>0</v>
      </c>
      <c r="Q28" s="95">
        <v>0</v>
      </c>
      <c r="R28" s="96">
        <v>0</v>
      </c>
      <c r="S28" s="47"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94">
        <f t="shared" si="0"/>
        <v>0</v>
      </c>
      <c r="G29" s="6">
        <v>0</v>
      </c>
      <c r="H29" s="9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40">
        <v>0</v>
      </c>
      <c r="Q29" s="95">
        <v>0</v>
      </c>
      <c r="R29" s="96">
        <v>0</v>
      </c>
      <c r="S29" s="47"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0</v>
      </c>
      <c r="E30" s="6">
        <v>0</v>
      </c>
      <c r="F30" s="94">
        <f t="shared" si="0"/>
        <v>0</v>
      </c>
      <c r="G30" s="6">
        <v>0</v>
      </c>
      <c r="H30" s="9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40">
        <v>0</v>
      </c>
      <c r="Q30" s="95">
        <v>0</v>
      </c>
      <c r="R30" s="96">
        <v>0</v>
      </c>
      <c r="S30" s="47"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0</v>
      </c>
      <c r="E31" s="6">
        <v>0</v>
      </c>
      <c r="F31" s="94">
        <f t="shared" si="0"/>
        <v>0</v>
      </c>
      <c r="G31" s="6">
        <v>0</v>
      </c>
      <c r="H31" s="9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40">
        <v>0</v>
      </c>
      <c r="Q31" s="95">
        <v>0</v>
      </c>
      <c r="R31" s="96">
        <v>0</v>
      </c>
      <c r="S31" s="47">
        <v>0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0</v>
      </c>
      <c r="E32" s="6">
        <v>0</v>
      </c>
      <c r="F32" s="94">
        <f t="shared" si="0"/>
        <v>0</v>
      </c>
      <c r="G32" s="6">
        <v>0</v>
      </c>
      <c r="H32" s="9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40">
        <v>0</v>
      </c>
      <c r="Q32" s="95">
        <v>0</v>
      </c>
      <c r="R32" s="96">
        <v>0</v>
      </c>
      <c r="S32" s="47"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0</v>
      </c>
      <c r="E33" s="6">
        <v>0</v>
      </c>
      <c r="F33" s="94">
        <f t="shared" si="0"/>
        <v>0</v>
      </c>
      <c r="G33" s="6">
        <v>0</v>
      </c>
      <c r="H33" s="9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40">
        <v>0</v>
      </c>
      <c r="Q33" s="95">
        <v>0</v>
      </c>
      <c r="R33" s="96">
        <v>0</v>
      </c>
      <c r="S33" s="47"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0</v>
      </c>
      <c r="E34" s="6">
        <v>0</v>
      </c>
      <c r="F34" s="94">
        <f t="shared" si="0"/>
        <v>0</v>
      </c>
      <c r="G34" s="6">
        <v>0</v>
      </c>
      <c r="H34" s="9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40">
        <v>0</v>
      </c>
      <c r="Q34" s="95">
        <v>0</v>
      </c>
      <c r="R34" s="96">
        <v>0</v>
      </c>
      <c r="S34" s="47"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0</v>
      </c>
      <c r="E35" s="6">
        <v>0</v>
      </c>
      <c r="F35" s="94">
        <f t="shared" si="0"/>
        <v>0</v>
      </c>
      <c r="G35" s="6">
        <v>0</v>
      </c>
      <c r="H35" s="9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40">
        <v>0</v>
      </c>
      <c r="Q35" s="95">
        <v>0</v>
      </c>
      <c r="R35" s="96">
        <v>0</v>
      </c>
      <c r="S35" s="47"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0</v>
      </c>
      <c r="E36" s="6">
        <v>0</v>
      </c>
      <c r="F36" s="94">
        <f t="shared" si="0"/>
        <v>0</v>
      </c>
      <c r="G36" s="6">
        <v>0</v>
      </c>
      <c r="H36" s="95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40">
        <v>0</v>
      </c>
      <c r="Q36" s="95">
        <v>0</v>
      </c>
      <c r="R36" s="96">
        <v>0</v>
      </c>
      <c r="S36" s="47"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>
        <v>0</v>
      </c>
      <c r="E37" s="6">
        <v>0</v>
      </c>
      <c r="F37" s="94">
        <f t="shared" si="0"/>
        <v>0</v>
      </c>
      <c r="G37" s="6">
        <v>0</v>
      </c>
      <c r="H37" s="9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40">
        <v>0</v>
      </c>
      <c r="Q37" s="95">
        <v>0</v>
      </c>
      <c r="R37" s="96">
        <v>0</v>
      </c>
      <c r="S37" s="47"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>
        <v>0</v>
      </c>
      <c r="E38" s="6">
        <v>0</v>
      </c>
      <c r="F38" s="94">
        <v>0</v>
      </c>
      <c r="G38" s="6">
        <v>0</v>
      </c>
      <c r="H38" s="9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40">
        <v>0</v>
      </c>
      <c r="Q38" s="95">
        <v>0</v>
      </c>
      <c r="R38" s="96">
        <v>0</v>
      </c>
      <c r="S38" s="47"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0</v>
      </c>
      <c r="E39" s="6">
        <v>0</v>
      </c>
      <c r="F39" s="94">
        <f t="shared" si="0"/>
        <v>0</v>
      </c>
      <c r="G39" s="6">
        <v>0</v>
      </c>
      <c r="H39" s="95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40">
        <v>0</v>
      </c>
      <c r="Q39" s="95">
        <v>0</v>
      </c>
      <c r="R39" s="96">
        <v>0</v>
      </c>
      <c r="S39" s="47"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10</v>
      </c>
      <c r="E40" s="6">
        <v>0</v>
      </c>
      <c r="F40" s="94">
        <v>0</v>
      </c>
      <c r="G40" s="6">
        <v>0</v>
      </c>
      <c r="H40" s="95">
        <f t="shared" si="1"/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40">
        <v>0</v>
      </c>
      <c r="Q40" s="95">
        <v>0</v>
      </c>
      <c r="R40" s="96">
        <v>0</v>
      </c>
      <c r="S40" s="47"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0</v>
      </c>
      <c r="E41" s="6">
        <v>0</v>
      </c>
      <c r="F41" s="94">
        <f t="shared" si="0"/>
        <v>0</v>
      </c>
      <c r="G41" s="6">
        <v>0</v>
      </c>
      <c r="H41" s="95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40">
        <v>0</v>
      </c>
      <c r="Q41" s="95">
        <v>0</v>
      </c>
      <c r="R41" s="96">
        <v>0</v>
      </c>
      <c r="S41" s="47">
        <v>0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0</v>
      </c>
      <c r="E42" s="6">
        <v>0</v>
      </c>
      <c r="F42" s="94">
        <f t="shared" si="0"/>
        <v>0</v>
      </c>
      <c r="G42" s="6">
        <v>0</v>
      </c>
      <c r="H42" s="95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40">
        <v>0</v>
      </c>
      <c r="Q42" s="95">
        <v>0</v>
      </c>
      <c r="R42" s="96">
        <v>0</v>
      </c>
      <c r="S42" s="47">
        <v>0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0</v>
      </c>
      <c r="E43" s="6">
        <v>0</v>
      </c>
      <c r="F43" s="94">
        <f t="shared" si="0"/>
        <v>0</v>
      </c>
      <c r="G43" s="6">
        <v>0</v>
      </c>
      <c r="H43" s="95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40">
        <v>0</v>
      </c>
      <c r="Q43" s="95">
        <v>0</v>
      </c>
      <c r="R43" s="96">
        <v>0</v>
      </c>
      <c r="S43" s="47"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0</v>
      </c>
      <c r="E44" s="6">
        <v>0</v>
      </c>
      <c r="F44" s="94">
        <f t="shared" si="0"/>
        <v>0</v>
      </c>
      <c r="G44" s="6">
        <v>0</v>
      </c>
      <c r="H44" s="95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40">
        <v>0</v>
      </c>
      <c r="Q44" s="95">
        <v>0</v>
      </c>
      <c r="R44" s="96">
        <v>0</v>
      </c>
      <c r="S44" s="47"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6">
        <v>0</v>
      </c>
      <c r="E45" s="6">
        <v>0</v>
      </c>
      <c r="F45" s="94">
        <f t="shared" si="0"/>
        <v>0</v>
      </c>
      <c r="G45" s="6">
        <v>0</v>
      </c>
      <c r="H45" s="95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40">
        <v>0</v>
      </c>
      <c r="Q45" s="95">
        <v>0</v>
      </c>
      <c r="R45" s="96">
        <v>0</v>
      </c>
      <c r="S45" s="47">
        <v>0</v>
      </c>
      <c r="T45" s="6"/>
      <c r="U45" s="6"/>
      <c r="V45" s="6"/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0</v>
      </c>
      <c r="E46" s="6">
        <v>0</v>
      </c>
      <c r="F46" s="94">
        <f t="shared" si="0"/>
        <v>0</v>
      </c>
      <c r="G46" s="6">
        <v>0</v>
      </c>
      <c r="H46" s="95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40">
        <v>0</v>
      </c>
      <c r="Q46" s="95">
        <v>0</v>
      </c>
      <c r="R46" s="96">
        <v>0</v>
      </c>
      <c r="S46" s="47"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0</v>
      </c>
      <c r="E47" s="6">
        <v>0</v>
      </c>
      <c r="F47" s="94">
        <f t="shared" si="0"/>
        <v>0</v>
      </c>
      <c r="G47" s="6">
        <v>0</v>
      </c>
      <c r="H47" s="95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40">
        <v>0</v>
      </c>
      <c r="Q47" s="95">
        <v>0</v>
      </c>
      <c r="R47" s="96">
        <v>0</v>
      </c>
      <c r="S47" s="47"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0</v>
      </c>
      <c r="E48" s="6">
        <v>0</v>
      </c>
      <c r="F48" s="94">
        <f t="shared" si="0"/>
        <v>0</v>
      </c>
      <c r="G48" s="6">
        <v>0</v>
      </c>
      <c r="H48" s="95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40">
        <v>0</v>
      </c>
      <c r="Q48" s="95">
        <v>0</v>
      </c>
      <c r="R48" s="96">
        <v>0</v>
      </c>
      <c r="S48" s="47"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 t="s">
        <v>90</v>
      </c>
      <c r="E49" s="6" t="s">
        <v>90</v>
      </c>
      <c r="F49" s="94">
        <v>0</v>
      </c>
      <c r="G49" s="6">
        <v>0</v>
      </c>
      <c r="H49" s="95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40">
        <v>0</v>
      </c>
      <c r="Q49" s="95">
        <v>0</v>
      </c>
      <c r="R49" s="96">
        <v>0</v>
      </c>
      <c r="S49" s="47"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0</v>
      </c>
      <c r="E50" s="6">
        <v>0</v>
      </c>
      <c r="F50" s="94">
        <f t="shared" si="0"/>
        <v>0</v>
      </c>
      <c r="G50" s="6">
        <v>0</v>
      </c>
      <c r="H50" s="95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40">
        <v>0</v>
      </c>
      <c r="Q50" s="95">
        <v>0</v>
      </c>
      <c r="R50" s="96">
        <v>0</v>
      </c>
      <c r="S50" s="47">
        <v>0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0</v>
      </c>
      <c r="E51" s="6">
        <v>0</v>
      </c>
      <c r="F51" s="94">
        <f t="shared" si="0"/>
        <v>0</v>
      </c>
      <c r="G51" s="6">
        <v>0</v>
      </c>
      <c r="H51" s="95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40">
        <v>0</v>
      </c>
      <c r="Q51" s="95">
        <v>0</v>
      </c>
      <c r="R51" s="96">
        <v>0</v>
      </c>
      <c r="S51" s="47"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94">
        <f t="shared" si="0"/>
        <v>0</v>
      </c>
      <c r="G52" s="6">
        <v>0</v>
      </c>
      <c r="H52" s="95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40">
        <v>0</v>
      </c>
      <c r="Q52" s="95">
        <v>0</v>
      </c>
      <c r="R52" s="96">
        <v>0</v>
      </c>
      <c r="S52" s="47"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0</v>
      </c>
      <c r="E53" s="9">
        <v>0</v>
      </c>
      <c r="F53" s="94">
        <f t="shared" si="0"/>
        <v>0</v>
      </c>
      <c r="G53" s="6">
        <v>0</v>
      </c>
      <c r="H53" s="95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40">
        <v>0</v>
      </c>
      <c r="Q53" s="95">
        <v>0</v>
      </c>
      <c r="R53" s="96">
        <v>0</v>
      </c>
      <c r="S53" s="47"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94">
        <f t="shared" si="0"/>
        <v>0</v>
      </c>
      <c r="G54" s="6">
        <v>0</v>
      </c>
      <c r="H54" s="95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40">
        <v>0</v>
      </c>
      <c r="Q54" s="95">
        <v>0</v>
      </c>
      <c r="R54" s="96">
        <v>0</v>
      </c>
      <c r="S54" s="47">
        <v>0</v>
      </c>
      <c r="T54" s="6"/>
      <c r="U54" s="6"/>
      <c r="V54" s="6"/>
    </row>
    <row r="55" spans="1:51" ht="24.75" x14ac:dyDescent="0.25">
      <c r="A55" s="8">
        <v>39</v>
      </c>
      <c r="B55" s="11" t="s">
        <v>85</v>
      </c>
      <c r="C55" s="9">
        <v>5.62</v>
      </c>
      <c r="D55" s="9">
        <v>0</v>
      </c>
      <c r="E55" s="9">
        <v>0</v>
      </c>
      <c r="F55" s="94">
        <f t="shared" si="0"/>
        <v>0</v>
      </c>
      <c r="G55" s="6">
        <v>0</v>
      </c>
      <c r="H55" s="95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40">
        <v>0</v>
      </c>
      <c r="Q55" s="95">
        <v>0</v>
      </c>
      <c r="R55" s="96">
        <v>0</v>
      </c>
      <c r="S55" s="47">
        <v>0</v>
      </c>
      <c r="T55" s="6"/>
      <c r="U55" s="6"/>
      <c r="V55" s="6"/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0</v>
      </c>
      <c r="E56" s="9">
        <v>0</v>
      </c>
      <c r="F56" s="94">
        <f t="shared" si="0"/>
        <v>0</v>
      </c>
      <c r="G56" s="6">
        <v>0</v>
      </c>
      <c r="H56" s="95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40">
        <v>0</v>
      </c>
      <c r="Q56" s="95">
        <v>0</v>
      </c>
      <c r="R56" s="96">
        <v>0</v>
      </c>
      <c r="S56" s="47">
        <v>0</v>
      </c>
      <c r="T56" s="6"/>
      <c r="U56" s="6"/>
      <c r="V56" s="6"/>
    </row>
    <row r="57" spans="1:51" ht="24.75" x14ac:dyDescent="0.25">
      <c r="A57" s="8">
        <v>41</v>
      </c>
      <c r="B57" s="11" t="s">
        <v>56</v>
      </c>
      <c r="C57" s="9">
        <v>634.28</v>
      </c>
      <c r="D57" s="9">
        <v>0</v>
      </c>
      <c r="E57" s="9">
        <v>0</v>
      </c>
      <c r="F57" s="94">
        <v>0</v>
      </c>
      <c r="G57" s="6">
        <v>0</v>
      </c>
      <c r="H57" s="95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40">
        <v>0</v>
      </c>
      <c r="Q57" s="95">
        <v>0</v>
      </c>
      <c r="R57" s="96">
        <v>0</v>
      </c>
      <c r="S57" s="47">
        <v>0</v>
      </c>
      <c r="T57" s="6">
        <v>0</v>
      </c>
      <c r="U57" s="6">
        <v>0</v>
      </c>
      <c r="V57" s="6">
        <v>0</v>
      </c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>SUM(D12:D57)</f>
        <v>24</v>
      </c>
      <c r="E58" s="27">
        <f t="shared" ref="E58" si="4">SUM(E12:E57)</f>
        <v>13</v>
      </c>
      <c r="F58" s="27" t="s">
        <v>66</v>
      </c>
      <c r="G58" s="27">
        <f t="shared" ref="G58" si="5">SUM(G12:G57)</f>
        <v>0</v>
      </c>
      <c r="H58" s="89">
        <f t="shared" si="1"/>
        <v>0</v>
      </c>
      <c r="I58" s="27">
        <f t="shared" ref="I58:P58" si="6">SUM(I12:I57)</f>
        <v>0</v>
      </c>
      <c r="J58" s="27">
        <f t="shared" si="6"/>
        <v>0</v>
      </c>
      <c r="K58" s="27">
        <f t="shared" si="6"/>
        <v>0</v>
      </c>
      <c r="L58" s="27">
        <f t="shared" si="6"/>
        <v>0</v>
      </c>
      <c r="M58" s="27">
        <f t="shared" si="6"/>
        <v>0</v>
      </c>
      <c r="N58" s="27">
        <f t="shared" si="6"/>
        <v>0</v>
      </c>
      <c r="O58" s="27">
        <f t="shared" si="6"/>
        <v>0</v>
      </c>
      <c r="P58" s="27">
        <f t="shared" si="6"/>
        <v>0</v>
      </c>
      <c r="Q58" s="90">
        <f t="shared" si="2"/>
        <v>0</v>
      </c>
      <c r="R58" s="27">
        <f t="shared" ref="R58:T58" si="7">SUM(R12:R57)</f>
        <v>0</v>
      </c>
      <c r="S58" s="91">
        <f t="shared" si="3"/>
        <v>0</v>
      </c>
      <c r="T58" s="27">
        <f t="shared" si="7"/>
        <v>0</v>
      </c>
      <c r="U58" s="27">
        <f t="shared" ref="U58" si="8">SUM(U12:U57)</f>
        <v>0</v>
      </c>
      <c r="V58" s="27">
        <f t="shared" ref="V58" si="9">SUM(V12:V57)</f>
        <v>0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61:F61"/>
    <mergeCell ref="G61:I61"/>
    <mergeCell ref="J61:L61"/>
    <mergeCell ref="Q8:Q10"/>
    <mergeCell ref="R8:R10"/>
    <mergeCell ref="H59:O59"/>
    <mergeCell ref="C60:F60"/>
    <mergeCell ref="G60:I60"/>
    <mergeCell ref="J60:L60"/>
    <mergeCell ref="M60:Q6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D3A6-F4EE-4D96-9942-44DCFC8BB38F}">
  <sheetPr>
    <pageSetUpPr fitToPage="1"/>
  </sheetPr>
  <dimension ref="A1:AY61"/>
  <sheetViews>
    <sheetView topLeftCell="A52" zoomScaleNormal="100" zoomScaleSheetLayoutView="90" workbookViewId="0">
      <selection activeCell="H56" sqref="H56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7109375" customWidth="1"/>
    <col min="23" max="23" width="12" hidden="1" customWidth="1"/>
    <col min="24" max="24" width="9.140625" customWidth="1"/>
  </cols>
  <sheetData>
    <row r="1" spans="1:51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19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7">
        <v>20</v>
      </c>
      <c r="U11" s="17">
        <v>21</v>
      </c>
      <c r="V11" s="17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0</v>
      </c>
      <c r="E12" s="6">
        <v>0</v>
      </c>
      <c r="F12" s="83" t="s">
        <v>126</v>
      </c>
      <c r="G12" s="17">
        <v>0</v>
      </c>
      <c r="H12" s="84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68">
        <v>0</v>
      </c>
      <c r="Q12" s="69">
        <v>0</v>
      </c>
      <c r="R12" s="24">
        <v>0</v>
      </c>
      <c r="S12" s="47">
        <v>0</v>
      </c>
      <c r="T12" s="6" t="s">
        <v>64</v>
      </c>
      <c r="U12" s="6" t="s">
        <v>64</v>
      </c>
      <c r="V12" s="6" t="s">
        <v>64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0</v>
      </c>
      <c r="E13" s="6">
        <v>0</v>
      </c>
      <c r="F13" s="82" t="s">
        <v>126</v>
      </c>
      <c r="G13" s="17">
        <v>0</v>
      </c>
      <c r="H13" s="84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68">
        <v>0</v>
      </c>
      <c r="Q13" s="69">
        <v>0</v>
      </c>
      <c r="R13" s="24">
        <v>0</v>
      </c>
      <c r="S13" s="47">
        <v>0</v>
      </c>
      <c r="T13" s="6" t="s">
        <v>64</v>
      </c>
      <c r="U13" s="6" t="s">
        <v>64</v>
      </c>
      <c r="V13" s="6" t="s">
        <v>64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1</v>
      </c>
      <c r="E14" s="6">
        <v>1</v>
      </c>
      <c r="F14" s="87" t="s">
        <v>126</v>
      </c>
      <c r="G14" s="17">
        <v>0</v>
      </c>
      <c r="H14" s="17">
        <f>ROUND(G14/D14*100,2)</f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68">
        <v>0</v>
      </c>
      <c r="Q14" s="69">
        <f>ROUND(P14/E14*100,2)</f>
        <v>0</v>
      </c>
      <c r="R14" s="24">
        <v>0</v>
      </c>
      <c r="S14" s="47">
        <f>R14/E14*100</f>
        <v>0</v>
      </c>
      <c r="T14" s="6" t="s">
        <v>64</v>
      </c>
      <c r="U14" s="6" t="s">
        <v>64</v>
      </c>
      <c r="V14" s="6" t="s">
        <v>64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7</v>
      </c>
      <c r="E15" s="6">
        <v>7</v>
      </c>
      <c r="F15" s="87" t="s">
        <v>126</v>
      </c>
      <c r="G15" s="17">
        <v>1</v>
      </c>
      <c r="H15" s="17">
        <f t="shared" ref="H15:H58" si="0">ROUND(G15/D15*100,2)</f>
        <v>14.29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68">
        <v>2</v>
      </c>
      <c r="Q15" s="69">
        <f t="shared" ref="Q15:Q58" si="1">ROUND(P15/E15*100,2)</f>
        <v>28.57</v>
      </c>
      <c r="R15" s="24">
        <v>1</v>
      </c>
      <c r="S15" s="47">
        <f t="shared" ref="S15:S58" si="2">R15/E15*100</f>
        <v>14.285714285714285</v>
      </c>
      <c r="T15" s="6" t="s">
        <v>64</v>
      </c>
      <c r="U15" s="6" t="s">
        <v>64</v>
      </c>
      <c r="V15" s="6" t="s">
        <v>64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0</v>
      </c>
      <c r="E16" s="6">
        <v>0</v>
      </c>
      <c r="F16" s="87" t="s">
        <v>126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68">
        <v>0</v>
      </c>
      <c r="Q16" s="69">
        <v>0</v>
      </c>
      <c r="R16" s="24">
        <v>0</v>
      </c>
      <c r="S16" s="47">
        <v>0</v>
      </c>
      <c r="T16" s="6" t="s">
        <v>64</v>
      </c>
      <c r="U16" s="6" t="s">
        <v>64</v>
      </c>
      <c r="V16" s="6" t="s">
        <v>64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0</v>
      </c>
      <c r="E17" s="6">
        <v>0</v>
      </c>
      <c r="F17" s="88" t="s">
        <v>126</v>
      </c>
      <c r="G17" s="17">
        <v>0</v>
      </c>
      <c r="H17" s="84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68">
        <v>0</v>
      </c>
      <c r="Q17" s="69">
        <v>0</v>
      </c>
      <c r="R17" s="24">
        <v>0</v>
      </c>
      <c r="S17" s="47">
        <v>0</v>
      </c>
      <c r="T17" s="6" t="s">
        <v>64</v>
      </c>
      <c r="U17" s="6" t="s">
        <v>64</v>
      </c>
      <c r="V17" s="6" t="s">
        <v>64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0</v>
      </c>
      <c r="E18" s="6">
        <v>0</v>
      </c>
      <c r="F18" s="87" t="s">
        <v>126</v>
      </c>
      <c r="G18" s="17">
        <v>0</v>
      </c>
      <c r="H18" s="84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68">
        <v>0</v>
      </c>
      <c r="Q18" s="69">
        <v>0</v>
      </c>
      <c r="R18" s="24">
        <v>0</v>
      </c>
      <c r="S18" s="47">
        <v>0</v>
      </c>
      <c r="T18" s="6" t="s">
        <v>64</v>
      </c>
      <c r="U18" s="6" t="s">
        <v>64</v>
      </c>
      <c r="V18" s="6" t="s">
        <v>64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0</v>
      </c>
      <c r="E19" s="6">
        <v>0</v>
      </c>
      <c r="F19" s="87" t="s">
        <v>126</v>
      </c>
      <c r="G19" s="17">
        <v>0</v>
      </c>
      <c r="H19" s="84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68">
        <v>0</v>
      </c>
      <c r="Q19" s="69">
        <v>0</v>
      </c>
      <c r="R19" s="24">
        <v>0</v>
      </c>
      <c r="S19" s="47">
        <v>0</v>
      </c>
      <c r="T19" s="6" t="s">
        <v>64</v>
      </c>
      <c r="U19" s="6" t="s">
        <v>64</v>
      </c>
      <c r="V19" s="6" t="s">
        <v>64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125</v>
      </c>
      <c r="C20" s="9">
        <v>7.9</v>
      </c>
      <c r="D20" s="6">
        <v>0</v>
      </c>
      <c r="E20" s="6">
        <v>0</v>
      </c>
      <c r="F20" s="88" t="s">
        <v>126</v>
      </c>
      <c r="G20" s="17">
        <v>0</v>
      </c>
      <c r="H20" s="84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68">
        <v>0</v>
      </c>
      <c r="Q20" s="69">
        <v>0</v>
      </c>
      <c r="R20" s="24">
        <v>0</v>
      </c>
      <c r="S20" s="47">
        <v>0</v>
      </c>
      <c r="T20" s="6" t="s">
        <v>64</v>
      </c>
      <c r="U20" s="6" t="s">
        <v>64</v>
      </c>
      <c r="V20" s="6" t="s">
        <v>64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5.5" x14ac:dyDescent="0.25">
      <c r="A21" s="8">
        <v>7</v>
      </c>
      <c r="B21" s="10" t="s">
        <v>82</v>
      </c>
      <c r="C21" s="9">
        <v>3.8969999999999998</v>
      </c>
      <c r="D21" s="6">
        <v>0</v>
      </c>
      <c r="E21" s="6">
        <v>0</v>
      </c>
      <c r="F21" s="69" t="s">
        <v>126</v>
      </c>
      <c r="G21" s="17">
        <v>0</v>
      </c>
      <c r="H21" s="84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68">
        <v>0</v>
      </c>
      <c r="Q21" s="69">
        <v>0</v>
      </c>
      <c r="R21" s="24">
        <v>0</v>
      </c>
      <c r="S21" s="47">
        <v>0</v>
      </c>
      <c r="T21" s="6" t="s">
        <v>64</v>
      </c>
      <c r="U21" s="6" t="s">
        <v>64</v>
      </c>
      <c r="V21" s="6" t="s">
        <v>64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69" t="s">
        <v>126</v>
      </c>
      <c r="G22" s="17">
        <v>0</v>
      </c>
      <c r="H22" s="84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68">
        <v>0</v>
      </c>
      <c r="Q22" s="69">
        <v>0</v>
      </c>
      <c r="R22" s="24">
        <v>0</v>
      </c>
      <c r="S22" s="47">
        <v>0</v>
      </c>
      <c r="T22" s="6" t="s">
        <v>64</v>
      </c>
      <c r="U22" s="6" t="s">
        <v>64</v>
      </c>
      <c r="V22" s="6" t="s">
        <v>64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0</v>
      </c>
      <c r="E23" s="6">
        <v>0</v>
      </c>
      <c r="F23" s="82" t="s">
        <v>126</v>
      </c>
      <c r="G23" s="17">
        <v>0</v>
      </c>
      <c r="H23" s="84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68">
        <v>0</v>
      </c>
      <c r="Q23" s="69">
        <v>0</v>
      </c>
      <c r="R23" s="24">
        <v>0</v>
      </c>
      <c r="S23" s="47">
        <v>0</v>
      </c>
      <c r="T23" s="6" t="s">
        <v>64</v>
      </c>
      <c r="U23" s="6" t="s">
        <v>64</v>
      </c>
      <c r="V23" s="6" t="s">
        <v>64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33</v>
      </c>
      <c r="C24" s="9">
        <v>4.1079999999999997</v>
      </c>
      <c r="D24" s="6">
        <v>0</v>
      </c>
      <c r="E24" s="6">
        <v>0</v>
      </c>
      <c r="F24" s="87" t="s">
        <v>126</v>
      </c>
      <c r="G24" s="17">
        <v>0</v>
      </c>
      <c r="H24" s="84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68">
        <v>0</v>
      </c>
      <c r="Q24" s="69">
        <v>0</v>
      </c>
      <c r="R24" s="24">
        <v>0</v>
      </c>
      <c r="S24" s="47">
        <v>0</v>
      </c>
      <c r="T24" s="6" t="s">
        <v>64</v>
      </c>
      <c r="U24" s="6" t="s">
        <v>64</v>
      </c>
      <c r="V24" s="6" t="s">
        <v>64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0</v>
      </c>
      <c r="E25" s="40">
        <v>0</v>
      </c>
      <c r="F25" s="87" t="s">
        <v>126</v>
      </c>
      <c r="G25" s="17">
        <v>0</v>
      </c>
      <c r="H25" s="84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68">
        <v>0</v>
      </c>
      <c r="Q25" s="69">
        <v>0</v>
      </c>
      <c r="R25" s="24">
        <v>0</v>
      </c>
      <c r="S25" s="47">
        <v>0</v>
      </c>
      <c r="T25" s="40" t="s">
        <v>64</v>
      </c>
      <c r="U25" s="40" t="s">
        <v>64</v>
      </c>
      <c r="V25" s="40" t="s">
        <v>64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 t="s">
        <v>90</v>
      </c>
      <c r="E26" s="40" t="s">
        <v>90</v>
      </c>
      <c r="F26" s="87" t="s">
        <v>126</v>
      </c>
      <c r="G26" s="17">
        <v>0</v>
      </c>
      <c r="H26" s="84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68">
        <v>0</v>
      </c>
      <c r="Q26" s="69">
        <v>0</v>
      </c>
      <c r="R26" s="24">
        <v>0</v>
      </c>
      <c r="S26" s="47">
        <v>0</v>
      </c>
      <c r="T26" s="40" t="s">
        <v>64</v>
      </c>
      <c r="U26" s="40" t="s">
        <v>64</v>
      </c>
      <c r="V26" s="40" t="s">
        <v>64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87" t="s">
        <v>126</v>
      </c>
      <c r="G27" s="17">
        <v>0</v>
      </c>
      <c r="H27" s="84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68">
        <v>0</v>
      </c>
      <c r="Q27" s="69">
        <v>0</v>
      </c>
      <c r="R27" s="24">
        <v>0</v>
      </c>
      <c r="S27" s="47">
        <v>0</v>
      </c>
      <c r="T27" s="6" t="s">
        <v>64</v>
      </c>
      <c r="U27" s="6" t="s">
        <v>64</v>
      </c>
      <c r="V27" s="6" t="s">
        <v>64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87" t="s">
        <v>126</v>
      </c>
      <c r="G28" s="17">
        <v>0</v>
      </c>
      <c r="H28" s="84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68">
        <v>0</v>
      </c>
      <c r="Q28" s="69">
        <v>0</v>
      </c>
      <c r="R28" s="24">
        <v>0</v>
      </c>
      <c r="S28" s="47">
        <v>0</v>
      </c>
      <c r="T28" s="6" t="s">
        <v>64</v>
      </c>
      <c r="U28" s="6" t="s">
        <v>64</v>
      </c>
      <c r="V28" s="6" t="s">
        <v>64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87" t="s">
        <v>126</v>
      </c>
      <c r="G29" s="17">
        <v>0</v>
      </c>
      <c r="H29" s="84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68">
        <v>0</v>
      </c>
      <c r="Q29" s="69">
        <v>0</v>
      </c>
      <c r="R29" s="24">
        <v>0</v>
      </c>
      <c r="S29" s="47">
        <v>0</v>
      </c>
      <c r="T29" s="6" t="s">
        <v>64</v>
      </c>
      <c r="U29" s="6" t="s">
        <v>64</v>
      </c>
      <c r="V29" s="6" t="s">
        <v>64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0</v>
      </c>
      <c r="E30" s="6">
        <v>0</v>
      </c>
      <c r="F30" s="87" t="s">
        <v>126</v>
      </c>
      <c r="G30" s="17">
        <v>0</v>
      </c>
      <c r="H30" s="84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68">
        <v>0</v>
      </c>
      <c r="Q30" s="69">
        <v>0</v>
      </c>
      <c r="R30" s="24">
        <v>0</v>
      </c>
      <c r="S30" s="47">
        <v>0</v>
      </c>
      <c r="T30" s="6" t="s">
        <v>64</v>
      </c>
      <c r="U30" s="6" t="s">
        <v>64</v>
      </c>
      <c r="V30" s="6" t="s">
        <v>64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30</v>
      </c>
      <c r="E31" s="6">
        <v>36</v>
      </c>
      <c r="F31" s="87" t="s">
        <v>126</v>
      </c>
      <c r="G31" s="17">
        <v>3</v>
      </c>
      <c r="H31" s="84">
        <f t="shared" si="0"/>
        <v>10</v>
      </c>
      <c r="I31" s="17">
        <v>0</v>
      </c>
      <c r="J31" s="17">
        <v>0</v>
      </c>
      <c r="K31" s="17">
        <v>0</v>
      </c>
      <c r="L31" s="17">
        <v>2</v>
      </c>
      <c r="M31" s="17">
        <v>0</v>
      </c>
      <c r="N31" s="17">
        <v>2</v>
      </c>
      <c r="O31" s="17">
        <v>0</v>
      </c>
      <c r="P31" s="68">
        <v>10</v>
      </c>
      <c r="Q31" s="69">
        <f t="shared" si="1"/>
        <v>27.78</v>
      </c>
      <c r="R31" s="24">
        <v>3</v>
      </c>
      <c r="S31" s="47">
        <f t="shared" si="2"/>
        <v>8.3333333333333321</v>
      </c>
      <c r="T31" s="6" t="s">
        <v>64</v>
      </c>
      <c r="U31" s="6" t="s">
        <v>64</v>
      </c>
      <c r="V31" s="6" t="s">
        <v>64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0</v>
      </c>
      <c r="E32" s="6">
        <v>0</v>
      </c>
      <c r="F32" s="87" t="s">
        <v>126</v>
      </c>
      <c r="G32" s="17">
        <v>0</v>
      </c>
      <c r="H32" s="84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68">
        <v>0</v>
      </c>
      <c r="Q32" s="69">
        <v>0</v>
      </c>
      <c r="R32" s="24">
        <v>0</v>
      </c>
      <c r="S32" s="47">
        <v>0</v>
      </c>
      <c r="T32" s="6" t="s">
        <v>64</v>
      </c>
      <c r="U32" s="6" t="s">
        <v>64</v>
      </c>
      <c r="V32" s="6" t="s">
        <v>64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0</v>
      </c>
      <c r="E33" s="6">
        <v>0</v>
      </c>
      <c r="F33" s="87" t="s">
        <v>126</v>
      </c>
      <c r="G33" s="17">
        <v>0</v>
      </c>
      <c r="H33" s="84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68">
        <v>0</v>
      </c>
      <c r="Q33" s="69">
        <v>0</v>
      </c>
      <c r="R33" s="24">
        <v>0</v>
      </c>
      <c r="S33" s="47">
        <v>0</v>
      </c>
      <c r="T33" s="6" t="s">
        <v>64</v>
      </c>
      <c r="U33" s="6" t="s">
        <v>64</v>
      </c>
      <c r="V33" s="6" t="s">
        <v>64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8</v>
      </c>
      <c r="E34" s="6">
        <v>8</v>
      </c>
      <c r="F34" s="87" t="s">
        <v>126</v>
      </c>
      <c r="G34" s="17">
        <v>2</v>
      </c>
      <c r="H34" s="84">
        <f t="shared" si="0"/>
        <v>25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68">
        <v>2</v>
      </c>
      <c r="Q34" s="69">
        <f t="shared" si="1"/>
        <v>25</v>
      </c>
      <c r="R34" s="24">
        <v>2</v>
      </c>
      <c r="S34" s="47">
        <f t="shared" si="2"/>
        <v>25</v>
      </c>
      <c r="T34" s="6" t="s">
        <v>64</v>
      </c>
      <c r="U34" s="6" t="s">
        <v>64</v>
      </c>
      <c r="V34" s="6" t="s">
        <v>64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18</v>
      </c>
      <c r="E35" s="6">
        <v>18</v>
      </c>
      <c r="F35" s="87" t="s">
        <v>126</v>
      </c>
      <c r="G35" s="17">
        <v>5</v>
      </c>
      <c r="H35" s="84">
        <f t="shared" si="0"/>
        <v>27.78</v>
      </c>
      <c r="I35" s="17">
        <v>0</v>
      </c>
      <c r="J35" s="17">
        <v>0</v>
      </c>
      <c r="K35" s="17">
        <v>0</v>
      </c>
      <c r="L35" s="17">
        <v>2</v>
      </c>
      <c r="M35" s="17">
        <v>0</v>
      </c>
      <c r="N35" s="17">
        <v>2</v>
      </c>
      <c r="O35" s="17">
        <v>0</v>
      </c>
      <c r="P35" s="68">
        <v>5</v>
      </c>
      <c r="Q35" s="69">
        <f t="shared" si="1"/>
        <v>27.78</v>
      </c>
      <c r="R35" s="24">
        <v>5</v>
      </c>
      <c r="S35" s="47">
        <f t="shared" si="2"/>
        <v>27.777777777777779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0</v>
      </c>
      <c r="E36" s="6">
        <v>0</v>
      </c>
      <c r="F36" s="87" t="s">
        <v>126</v>
      </c>
      <c r="G36" s="17">
        <v>0</v>
      </c>
      <c r="H36" s="84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68">
        <v>0</v>
      </c>
      <c r="Q36" s="69">
        <v>0</v>
      </c>
      <c r="R36" s="24">
        <v>0</v>
      </c>
      <c r="S36" s="47">
        <v>0</v>
      </c>
      <c r="T36" s="6" t="s">
        <v>64</v>
      </c>
      <c r="U36" s="6" t="s">
        <v>64</v>
      </c>
      <c r="V36" s="6" t="s">
        <v>64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>
        <v>0</v>
      </c>
      <c r="E37" s="6">
        <v>0</v>
      </c>
      <c r="F37" s="87" t="s">
        <v>126</v>
      </c>
      <c r="G37" s="17">
        <v>0</v>
      </c>
      <c r="H37" s="84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68">
        <v>0</v>
      </c>
      <c r="Q37" s="69">
        <v>0</v>
      </c>
      <c r="R37" s="24">
        <v>0</v>
      </c>
      <c r="S37" s="47">
        <v>0</v>
      </c>
      <c r="T37" s="6" t="s">
        <v>64</v>
      </c>
      <c r="U37" s="6" t="s">
        <v>64</v>
      </c>
      <c r="V37" s="6" t="s">
        <v>64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>
        <v>13</v>
      </c>
      <c r="E38" s="6">
        <v>14</v>
      </c>
      <c r="F38" s="87" t="s">
        <v>126</v>
      </c>
      <c r="G38" s="17">
        <v>1</v>
      </c>
      <c r="H38" s="84">
        <f t="shared" si="0"/>
        <v>7.69</v>
      </c>
      <c r="I38" s="17">
        <v>0</v>
      </c>
      <c r="J38" s="17">
        <v>0</v>
      </c>
      <c r="K38" s="17">
        <v>0</v>
      </c>
      <c r="L38" s="17">
        <v>1</v>
      </c>
      <c r="M38" s="17">
        <v>0</v>
      </c>
      <c r="N38" s="17">
        <v>1</v>
      </c>
      <c r="O38" s="17">
        <v>0</v>
      </c>
      <c r="P38" s="68">
        <v>4</v>
      </c>
      <c r="Q38" s="69">
        <f t="shared" si="1"/>
        <v>28.57</v>
      </c>
      <c r="R38" s="24">
        <v>1</v>
      </c>
      <c r="S38" s="47">
        <f t="shared" si="2"/>
        <v>7.1428571428571423</v>
      </c>
      <c r="T38" s="6" t="s">
        <v>64</v>
      </c>
      <c r="U38" s="6" t="s">
        <v>64</v>
      </c>
      <c r="V38" s="6" t="s">
        <v>64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0</v>
      </c>
      <c r="E39" s="6">
        <v>0</v>
      </c>
      <c r="F39" s="87" t="s">
        <v>126</v>
      </c>
      <c r="G39" s="17">
        <v>0</v>
      </c>
      <c r="H39" s="84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68">
        <v>0</v>
      </c>
      <c r="Q39" s="69">
        <v>0</v>
      </c>
      <c r="R39" s="24">
        <v>0</v>
      </c>
      <c r="S39" s="47">
        <v>0</v>
      </c>
      <c r="T39" s="6" t="s">
        <v>64</v>
      </c>
      <c r="U39" s="6" t="s">
        <v>64</v>
      </c>
      <c r="V39" s="6" t="s">
        <v>64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0</v>
      </c>
      <c r="E40" s="6">
        <v>0</v>
      </c>
      <c r="F40" s="87" t="s">
        <v>126</v>
      </c>
      <c r="G40" s="17">
        <v>0</v>
      </c>
      <c r="H40" s="84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68">
        <v>0</v>
      </c>
      <c r="Q40" s="69">
        <v>0</v>
      </c>
      <c r="R40" s="24">
        <v>0</v>
      </c>
      <c r="S40" s="47">
        <v>0</v>
      </c>
      <c r="T40" s="6" t="s">
        <v>64</v>
      </c>
      <c r="U40" s="6" t="s">
        <v>64</v>
      </c>
      <c r="V40" s="6" t="s">
        <v>64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5</v>
      </c>
      <c r="E41" s="6">
        <v>5</v>
      </c>
      <c r="F41" s="87" t="s">
        <v>126</v>
      </c>
      <c r="G41" s="17">
        <v>1</v>
      </c>
      <c r="H41" s="84">
        <f t="shared" si="0"/>
        <v>20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68">
        <v>1</v>
      </c>
      <c r="Q41" s="69">
        <f t="shared" si="1"/>
        <v>20</v>
      </c>
      <c r="R41" s="24">
        <v>1</v>
      </c>
      <c r="S41" s="47">
        <f t="shared" si="2"/>
        <v>20</v>
      </c>
      <c r="T41" s="6" t="s">
        <v>64</v>
      </c>
      <c r="U41" s="6" t="s">
        <v>64</v>
      </c>
      <c r="V41" s="6" t="s">
        <v>64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0</v>
      </c>
      <c r="E42" s="6">
        <v>0</v>
      </c>
      <c r="F42" s="87" t="s">
        <v>126</v>
      </c>
      <c r="G42" s="17">
        <v>0</v>
      </c>
      <c r="H42" s="84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68">
        <v>0</v>
      </c>
      <c r="Q42" s="69">
        <v>0</v>
      </c>
      <c r="R42" s="24">
        <v>0</v>
      </c>
      <c r="S42" s="47">
        <v>0</v>
      </c>
      <c r="T42" s="6" t="s">
        <v>64</v>
      </c>
      <c r="U42" s="6" t="s">
        <v>64</v>
      </c>
      <c r="V42" s="6" t="s">
        <v>64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0</v>
      </c>
      <c r="E43" s="6">
        <v>0</v>
      </c>
      <c r="F43" s="87" t="s">
        <v>126</v>
      </c>
      <c r="G43" s="17">
        <v>0</v>
      </c>
      <c r="H43" s="84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68">
        <v>0</v>
      </c>
      <c r="Q43" s="69">
        <v>0</v>
      </c>
      <c r="R43" s="24">
        <v>0</v>
      </c>
      <c r="S43" s="47">
        <v>0</v>
      </c>
      <c r="T43" s="6" t="s">
        <v>64</v>
      </c>
      <c r="U43" s="6" t="s">
        <v>64</v>
      </c>
      <c r="V43" s="6" t="s">
        <v>64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0</v>
      </c>
      <c r="E44" s="6">
        <v>0</v>
      </c>
      <c r="F44" s="87" t="s">
        <v>126</v>
      </c>
      <c r="G44" s="17">
        <v>0</v>
      </c>
      <c r="H44" s="84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68">
        <v>0</v>
      </c>
      <c r="Q44" s="69">
        <v>0</v>
      </c>
      <c r="R44" s="24">
        <v>0</v>
      </c>
      <c r="S44" s="47">
        <v>0</v>
      </c>
      <c r="T44" s="6" t="s">
        <v>64</v>
      </c>
      <c r="U44" s="6" t="s">
        <v>64</v>
      </c>
      <c r="V44" s="6" t="s">
        <v>64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17">
        <v>0</v>
      </c>
      <c r="E45" s="17">
        <v>0</v>
      </c>
      <c r="F45" s="87" t="s">
        <v>126</v>
      </c>
      <c r="G45" s="17">
        <v>0</v>
      </c>
      <c r="H45" s="84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68">
        <v>0</v>
      </c>
      <c r="Q45" s="69">
        <v>0</v>
      </c>
      <c r="R45" s="24">
        <v>0</v>
      </c>
      <c r="S45" s="47">
        <v>0</v>
      </c>
      <c r="T45" s="17" t="s">
        <v>64</v>
      </c>
      <c r="U45" s="17" t="s">
        <v>64</v>
      </c>
      <c r="V45" s="17" t="s">
        <v>64</v>
      </c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0</v>
      </c>
      <c r="E46" s="6">
        <v>0</v>
      </c>
      <c r="F46" s="87" t="s">
        <v>126</v>
      </c>
      <c r="G46" s="17">
        <v>0</v>
      </c>
      <c r="H46" s="84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68">
        <v>0</v>
      </c>
      <c r="Q46" s="69">
        <v>0</v>
      </c>
      <c r="R46" s="24">
        <v>0</v>
      </c>
      <c r="S46" s="47">
        <v>0</v>
      </c>
      <c r="T46" s="6" t="s">
        <v>64</v>
      </c>
      <c r="U46" s="6" t="s">
        <v>64</v>
      </c>
      <c r="V46" s="6" t="s">
        <v>64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0</v>
      </c>
      <c r="E47" s="6">
        <v>0</v>
      </c>
      <c r="F47" s="87" t="s">
        <v>126</v>
      </c>
      <c r="G47" s="17">
        <v>0</v>
      </c>
      <c r="H47" s="84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68">
        <v>0</v>
      </c>
      <c r="Q47" s="69">
        <v>0</v>
      </c>
      <c r="R47" s="24">
        <v>0</v>
      </c>
      <c r="S47" s="47">
        <v>0</v>
      </c>
      <c r="T47" s="6" t="s">
        <v>64</v>
      </c>
      <c r="U47" s="6" t="s">
        <v>64</v>
      </c>
      <c r="V47" s="6" t="s">
        <v>64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0</v>
      </c>
      <c r="E48" s="6">
        <v>0</v>
      </c>
      <c r="F48" s="87" t="s">
        <v>126</v>
      </c>
      <c r="G48" s="17">
        <v>0</v>
      </c>
      <c r="H48" s="84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68">
        <v>0</v>
      </c>
      <c r="Q48" s="69">
        <v>0</v>
      </c>
      <c r="R48" s="24">
        <v>0</v>
      </c>
      <c r="S48" s="47">
        <v>0</v>
      </c>
      <c r="T48" s="6" t="s">
        <v>64</v>
      </c>
      <c r="U48" s="6" t="s">
        <v>64</v>
      </c>
      <c r="V48" s="6" t="s">
        <v>64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>
        <v>0</v>
      </c>
      <c r="E49" s="6">
        <v>0</v>
      </c>
      <c r="F49" s="87" t="s">
        <v>126</v>
      </c>
      <c r="G49" s="17">
        <v>0</v>
      </c>
      <c r="H49" s="84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68">
        <v>0</v>
      </c>
      <c r="Q49" s="69">
        <v>0</v>
      </c>
      <c r="R49" s="24">
        <v>0</v>
      </c>
      <c r="S49" s="47">
        <v>0</v>
      </c>
      <c r="T49" s="6" t="s">
        <v>64</v>
      </c>
      <c r="U49" s="6" t="s">
        <v>64</v>
      </c>
      <c r="V49" s="6" t="s">
        <v>64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36</v>
      </c>
      <c r="E50" s="6">
        <v>34</v>
      </c>
      <c r="F50" s="87" t="s">
        <v>126</v>
      </c>
      <c r="G50" s="17">
        <v>10</v>
      </c>
      <c r="H50" s="84">
        <f t="shared" si="0"/>
        <v>27.78</v>
      </c>
      <c r="I50" s="17">
        <v>0</v>
      </c>
      <c r="J50" s="17">
        <v>0</v>
      </c>
      <c r="K50" s="17">
        <v>0</v>
      </c>
      <c r="L50" s="17">
        <v>2</v>
      </c>
      <c r="M50" s="17">
        <v>0</v>
      </c>
      <c r="N50" s="17">
        <v>2</v>
      </c>
      <c r="O50" s="17">
        <v>0</v>
      </c>
      <c r="P50" s="68">
        <v>10</v>
      </c>
      <c r="Q50" s="69">
        <f t="shared" si="1"/>
        <v>29.41</v>
      </c>
      <c r="R50" s="24">
        <v>10</v>
      </c>
      <c r="S50" s="47">
        <f t="shared" si="2"/>
        <v>29.411764705882355</v>
      </c>
      <c r="T50" s="6" t="s">
        <v>64</v>
      </c>
      <c r="U50" s="6" t="s">
        <v>64</v>
      </c>
      <c r="V50" s="6" t="s">
        <v>64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0</v>
      </c>
      <c r="E51" s="6">
        <v>0</v>
      </c>
      <c r="F51" s="87" t="s">
        <v>126</v>
      </c>
      <c r="G51" s="17">
        <v>0</v>
      </c>
      <c r="H51" s="84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68">
        <v>0</v>
      </c>
      <c r="Q51" s="69">
        <v>0</v>
      </c>
      <c r="R51" s="24">
        <v>0</v>
      </c>
      <c r="S51" s="47">
        <v>0</v>
      </c>
      <c r="T51" s="6" t="s">
        <v>64</v>
      </c>
      <c r="U51" s="6" t="s">
        <v>64</v>
      </c>
      <c r="V51" s="6" t="s">
        <v>64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87" t="s">
        <v>126</v>
      </c>
      <c r="G52" s="17">
        <v>0</v>
      </c>
      <c r="H52" s="84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68">
        <v>0</v>
      </c>
      <c r="Q52" s="69">
        <v>0</v>
      </c>
      <c r="R52" s="24">
        <v>0</v>
      </c>
      <c r="S52" s="47">
        <v>0</v>
      </c>
      <c r="T52" s="6" t="s">
        <v>64</v>
      </c>
      <c r="U52" s="6" t="s">
        <v>64</v>
      </c>
      <c r="V52" s="6" t="s">
        <v>64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0</v>
      </c>
      <c r="E53" s="9">
        <v>0</v>
      </c>
      <c r="F53" s="87" t="s">
        <v>126</v>
      </c>
      <c r="G53" s="17">
        <v>0</v>
      </c>
      <c r="H53" s="84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68">
        <v>0</v>
      </c>
      <c r="Q53" s="69">
        <v>0</v>
      </c>
      <c r="R53" s="24">
        <v>0</v>
      </c>
      <c r="S53" s="47">
        <v>0</v>
      </c>
      <c r="T53" s="6" t="s">
        <v>64</v>
      </c>
      <c r="U53" s="6" t="s">
        <v>64</v>
      </c>
      <c r="V53" s="6" t="s">
        <v>64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87" t="s">
        <v>126</v>
      </c>
      <c r="G54" s="17">
        <v>0</v>
      </c>
      <c r="H54" s="84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68">
        <v>0</v>
      </c>
      <c r="Q54" s="69">
        <v>0</v>
      </c>
      <c r="R54" s="24">
        <v>0</v>
      </c>
      <c r="S54" s="47">
        <v>0</v>
      </c>
      <c r="T54" s="6" t="s">
        <v>64</v>
      </c>
      <c r="U54" s="6" t="s">
        <v>64</v>
      </c>
      <c r="V54" s="6" t="s">
        <v>64</v>
      </c>
    </row>
    <row r="55" spans="1:51" ht="25.5" x14ac:dyDescent="0.25">
      <c r="A55" s="8">
        <v>39</v>
      </c>
      <c r="B55" s="11" t="s">
        <v>85</v>
      </c>
      <c r="C55" s="9">
        <v>5.62</v>
      </c>
      <c r="D55" s="9">
        <v>8</v>
      </c>
      <c r="E55" s="9">
        <v>11</v>
      </c>
      <c r="F55" s="87" t="s">
        <v>126</v>
      </c>
      <c r="G55" s="17">
        <v>2</v>
      </c>
      <c r="H55" s="84">
        <f t="shared" si="0"/>
        <v>25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68">
        <v>3</v>
      </c>
      <c r="Q55" s="69">
        <f t="shared" si="1"/>
        <v>27.27</v>
      </c>
      <c r="R55" s="24">
        <v>3</v>
      </c>
      <c r="S55" s="47">
        <f t="shared" si="2"/>
        <v>27.27272727272727</v>
      </c>
      <c r="T55" s="6" t="s">
        <v>64</v>
      </c>
      <c r="U55" s="6" t="s">
        <v>64</v>
      </c>
      <c r="V55" s="6" t="s">
        <v>64</v>
      </c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4</v>
      </c>
      <c r="E56" s="9">
        <v>11</v>
      </c>
      <c r="F56" s="87" t="s">
        <v>126</v>
      </c>
      <c r="G56" s="17">
        <v>1</v>
      </c>
      <c r="H56" s="84">
        <f t="shared" si="0"/>
        <v>25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68">
        <v>3</v>
      </c>
      <c r="Q56" s="69">
        <f t="shared" si="1"/>
        <v>27.27</v>
      </c>
      <c r="R56" s="24">
        <v>3</v>
      </c>
      <c r="S56" s="47">
        <f t="shared" si="2"/>
        <v>27.27272727272727</v>
      </c>
      <c r="T56" s="6" t="s">
        <v>64</v>
      </c>
      <c r="U56" s="6" t="s">
        <v>64</v>
      </c>
      <c r="V56" s="6" t="s">
        <v>64</v>
      </c>
    </row>
    <row r="57" spans="1:51" ht="25.5" x14ac:dyDescent="0.25">
      <c r="A57" s="8">
        <v>41</v>
      </c>
      <c r="B57" s="11" t="s">
        <v>56</v>
      </c>
      <c r="C57" s="9">
        <v>634.28</v>
      </c>
      <c r="D57" s="9" t="s">
        <v>90</v>
      </c>
      <c r="E57" s="9" t="s">
        <v>90</v>
      </c>
      <c r="F57" s="87" t="s">
        <v>126</v>
      </c>
      <c r="G57" s="17">
        <v>0</v>
      </c>
      <c r="H57" s="84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68">
        <v>0</v>
      </c>
      <c r="Q57" s="69">
        <v>0</v>
      </c>
      <c r="R57" s="24">
        <v>0</v>
      </c>
      <c r="S57" s="47">
        <v>0</v>
      </c>
      <c r="T57" s="6" t="s">
        <v>64</v>
      </c>
      <c r="U57" s="6" t="s">
        <v>64</v>
      </c>
      <c r="V57" s="6" t="s">
        <v>64</v>
      </c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3">SUM(D12:D57)</f>
        <v>130</v>
      </c>
      <c r="E58" s="27">
        <f t="shared" si="3"/>
        <v>145</v>
      </c>
      <c r="F58" s="27" t="s">
        <v>66</v>
      </c>
      <c r="G58" s="27">
        <f t="shared" ref="G58" si="4">SUM(G12:G57)</f>
        <v>26</v>
      </c>
      <c r="H58" s="89">
        <f t="shared" si="0"/>
        <v>20</v>
      </c>
      <c r="I58" s="27">
        <f t="shared" ref="I58:P58" si="5">SUM(I12:I57)</f>
        <v>0</v>
      </c>
      <c r="J58" s="27">
        <f t="shared" si="5"/>
        <v>0</v>
      </c>
      <c r="K58" s="27">
        <f t="shared" si="5"/>
        <v>0</v>
      </c>
      <c r="L58" s="27">
        <f t="shared" si="5"/>
        <v>7</v>
      </c>
      <c r="M58" s="27">
        <f t="shared" si="5"/>
        <v>0</v>
      </c>
      <c r="N58" s="27">
        <f t="shared" si="5"/>
        <v>7</v>
      </c>
      <c r="O58" s="27">
        <f t="shared" si="5"/>
        <v>0</v>
      </c>
      <c r="P58" s="27">
        <f t="shared" si="5"/>
        <v>40</v>
      </c>
      <c r="Q58" s="90">
        <f t="shared" si="1"/>
        <v>27.59</v>
      </c>
      <c r="R58" s="27">
        <f t="shared" ref="R58" si="6">SUM(R12:R57)</f>
        <v>29</v>
      </c>
      <c r="S58" s="91">
        <f t="shared" si="2"/>
        <v>20</v>
      </c>
      <c r="T58" s="6" t="s">
        <v>64</v>
      </c>
      <c r="U58" s="6" t="s">
        <v>64</v>
      </c>
      <c r="V58" s="6" t="s">
        <v>64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C61:F61"/>
    <mergeCell ref="G61:I61"/>
    <mergeCell ref="J61:L61"/>
    <mergeCell ref="Q8:Q10"/>
    <mergeCell ref="R8:R10"/>
    <mergeCell ref="H59:O59"/>
    <mergeCell ref="C60:F60"/>
    <mergeCell ref="G60:I60"/>
    <mergeCell ref="J60:L60"/>
    <mergeCell ref="M60:Q6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Z110"/>
  <sheetViews>
    <sheetView topLeftCell="A6" zoomScale="90" zoomScaleNormal="90" zoomScaleSheetLayoutView="90" workbookViewId="0">
      <pane ySplit="1" topLeftCell="A10" activePane="bottomLeft" state="frozen"/>
      <selection activeCell="A6" sqref="A6"/>
      <selection pane="bottomLeft" activeCell="Q14" sqref="Q14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style="58" customWidth="1"/>
    <col min="7" max="7" width="6" style="58" customWidth="1"/>
    <col min="8" max="8" width="5.42578125" style="19" customWidth="1"/>
    <col min="9" max="9" width="5.85546875" style="19" customWidth="1"/>
    <col min="10" max="10" width="5.7109375" style="19" customWidth="1"/>
    <col min="11" max="11" width="5.85546875" style="19" customWidth="1"/>
    <col min="12" max="12" width="6" style="19" customWidth="1"/>
    <col min="13" max="13" width="5.42578125" style="19" customWidth="1"/>
    <col min="14" max="14" width="5" style="19" customWidth="1"/>
    <col min="15" max="15" width="6.28515625" style="19" customWidth="1"/>
    <col min="16" max="16" width="5.42578125" style="19" hidden="1" customWidth="1"/>
    <col min="17" max="18" width="5.85546875" style="67" customWidth="1"/>
    <col min="19" max="19" width="6" style="19" customWidth="1"/>
    <col min="20" max="20" width="5.42578125" style="19" customWidth="1"/>
    <col min="21" max="21" width="4.85546875" style="19" customWidth="1"/>
    <col min="22" max="22" width="5.5703125" customWidth="1"/>
    <col min="23" max="23" width="11.140625" customWidth="1"/>
    <col min="24" max="24" width="0.140625" customWidth="1"/>
  </cols>
  <sheetData>
    <row r="2" spans="1:52" ht="33" customHeight="1" x14ac:dyDescent="0.25">
      <c r="A2" s="159" t="s">
        <v>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spans="1:52" x14ac:dyDescent="0.25">
      <c r="A3" s="161" t="s">
        <v>73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52" x14ac:dyDescent="0.25">
      <c r="A4" s="161" t="s">
        <v>74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52" x14ac:dyDescent="0.25">
      <c r="A5" s="5"/>
      <c r="B5" s="5"/>
      <c r="C5" s="5"/>
      <c r="D5" s="5"/>
      <c r="E5" s="5"/>
      <c r="F5" s="57"/>
      <c r="G5" s="57"/>
      <c r="H5" s="20"/>
      <c r="I5" s="20"/>
      <c r="J5" s="20"/>
      <c r="K5" s="20"/>
      <c r="L5" s="20"/>
      <c r="M5" s="20"/>
      <c r="N5" s="20"/>
      <c r="O5" s="20"/>
      <c r="P5" s="20"/>
      <c r="Q5" s="77"/>
      <c r="R5" s="77"/>
      <c r="S5" s="20"/>
      <c r="T5" s="20"/>
      <c r="U5" s="20"/>
      <c r="V5" s="5"/>
      <c r="W5" s="5"/>
      <c r="X5" s="5"/>
    </row>
    <row r="6" spans="1:52" x14ac:dyDescent="0.25">
      <c r="A6" s="159" t="s">
        <v>103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5"/>
    </row>
    <row r="7" spans="1:52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5"/>
    </row>
    <row r="8" spans="1:52" x14ac:dyDescent="0.25">
      <c r="A8" s="164" t="s">
        <v>96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5"/>
    </row>
    <row r="9" spans="1:52" ht="21.75" customHeight="1" x14ac:dyDescent="0.25">
      <c r="A9" s="164" t="s">
        <v>97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5"/>
    </row>
    <row r="10" spans="1:52" ht="21.75" customHeight="1" x14ac:dyDescent="0.25">
      <c r="A10" s="135" t="s">
        <v>14</v>
      </c>
      <c r="B10" s="128" t="s">
        <v>15</v>
      </c>
      <c r="C10" s="138" t="s">
        <v>94</v>
      </c>
      <c r="D10" s="135" t="s">
        <v>98</v>
      </c>
      <c r="E10" s="138"/>
      <c r="F10" s="141" t="s">
        <v>78</v>
      </c>
      <c r="G10" s="120" t="s">
        <v>2</v>
      </c>
      <c r="H10" s="121"/>
      <c r="I10" s="121"/>
      <c r="J10" s="121"/>
      <c r="K10" s="121"/>
      <c r="L10" s="121"/>
      <c r="M10" s="121"/>
      <c r="N10" s="121"/>
      <c r="O10" s="121"/>
      <c r="P10" s="162"/>
      <c r="Q10" s="146" t="s">
        <v>3</v>
      </c>
      <c r="R10" s="147"/>
      <c r="S10" s="147"/>
      <c r="T10" s="147"/>
      <c r="U10" s="147"/>
      <c r="V10" s="147"/>
      <c r="W10" s="147"/>
      <c r="X10" s="148"/>
    </row>
    <row r="11" spans="1:52" ht="88.5" customHeight="1" x14ac:dyDescent="0.25">
      <c r="A11" s="136"/>
      <c r="B11" s="128"/>
      <c r="C11" s="139"/>
      <c r="D11" s="136"/>
      <c r="E11" s="139"/>
      <c r="F11" s="142"/>
      <c r="G11" s="117" t="s">
        <v>16</v>
      </c>
      <c r="H11" s="149"/>
      <c r="I11" s="149"/>
      <c r="J11" s="149"/>
      <c r="K11" s="118"/>
      <c r="L11" s="117" t="s">
        <v>17</v>
      </c>
      <c r="M11" s="149"/>
      <c r="N11" s="149"/>
      <c r="O11" s="118"/>
      <c r="P11" s="117" t="s">
        <v>79</v>
      </c>
      <c r="Q11" s="149"/>
      <c r="R11" s="118"/>
      <c r="S11" s="146" t="s">
        <v>23</v>
      </c>
      <c r="T11" s="147"/>
      <c r="U11" s="147"/>
      <c r="V11" s="147"/>
      <c r="W11" s="148"/>
      <c r="X11" s="59" t="s">
        <v>93</v>
      </c>
      <c r="Y11" s="59"/>
    </row>
    <row r="12" spans="1:52" ht="15" customHeight="1" x14ac:dyDescent="0.25">
      <c r="A12" s="136"/>
      <c r="B12" s="128"/>
      <c r="C12" s="139"/>
      <c r="D12" s="136"/>
      <c r="E12" s="139"/>
      <c r="F12" s="142"/>
      <c r="G12" s="144" t="s">
        <v>9</v>
      </c>
      <c r="H12" s="144" t="s">
        <v>10</v>
      </c>
      <c r="I12" s="145" t="s">
        <v>18</v>
      </c>
      <c r="J12" s="145"/>
      <c r="K12" s="145"/>
      <c r="L12" s="144" t="s">
        <v>21</v>
      </c>
      <c r="M12" s="145" t="s">
        <v>18</v>
      </c>
      <c r="N12" s="145"/>
      <c r="O12" s="145"/>
      <c r="P12" s="156" t="s">
        <v>9</v>
      </c>
      <c r="Q12" s="78"/>
      <c r="R12" s="122" t="s">
        <v>10</v>
      </c>
      <c r="S12" s="125" t="s">
        <v>9</v>
      </c>
      <c r="T12" s="125" t="s">
        <v>10</v>
      </c>
      <c r="U12" s="128" t="s">
        <v>18</v>
      </c>
      <c r="V12" s="128"/>
      <c r="W12" s="128"/>
    </row>
    <row r="13" spans="1:52" ht="72.75" customHeight="1" x14ac:dyDescent="0.25">
      <c r="A13" s="136"/>
      <c r="B13" s="128"/>
      <c r="C13" s="139"/>
      <c r="D13" s="137"/>
      <c r="E13" s="140"/>
      <c r="F13" s="142"/>
      <c r="G13" s="131"/>
      <c r="H13" s="131"/>
      <c r="I13" s="129" t="s">
        <v>22</v>
      </c>
      <c r="J13" s="130"/>
      <c r="K13" s="131" t="s">
        <v>13</v>
      </c>
      <c r="L13" s="131"/>
      <c r="M13" s="129" t="s">
        <v>22</v>
      </c>
      <c r="N13" s="130"/>
      <c r="O13" s="131" t="s">
        <v>13</v>
      </c>
      <c r="P13" s="157"/>
      <c r="Q13" s="75"/>
      <c r="R13" s="123"/>
      <c r="S13" s="126"/>
      <c r="T13" s="126"/>
      <c r="U13" s="137" t="s">
        <v>22</v>
      </c>
      <c r="V13" s="140"/>
      <c r="W13" s="150" t="s">
        <v>13</v>
      </c>
    </row>
    <row r="14" spans="1:52" ht="174.75" customHeight="1" x14ac:dyDescent="0.25">
      <c r="A14" s="137"/>
      <c r="B14" s="128"/>
      <c r="C14" s="140"/>
      <c r="D14" s="3" t="s">
        <v>76</v>
      </c>
      <c r="E14" s="3" t="s">
        <v>80</v>
      </c>
      <c r="F14" s="143"/>
      <c r="G14" s="132"/>
      <c r="H14" s="132"/>
      <c r="I14" s="21" t="s">
        <v>19</v>
      </c>
      <c r="J14" s="21" t="s">
        <v>20</v>
      </c>
      <c r="K14" s="132"/>
      <c r="L14" s="132"/>
      <c r="M14" s="21" t="s">
        <v>19</v>
      </c>
      <c r="N14" s="21" t="s">
        <v>20</v>
      </c>
      <c r="O14" s="132"/>
      <c r="P14" s="158"/>
      <c r="Q14" s="76"/>
      <c r="R14" s="124"/>
      <c r="S14" s="127"/>
      <c r="T14" s="127"/>
      <c r="U14" s="4" t="s">
        <v>19</v>
      </c>
      <c r="V14" s="4" t="s">
        <v>20</v>
      </c>
      <c r="W14" s="151"/>
    </row>
    <row r="15" spans="1:52" x14ac:dyDescent="0.25">
      <c r="A15" s="8">
        <v>1</v>
      </c>
      <c r="B15" s="6">
        <v>2</v>
      </c>
      <c r="C15" s="80">
        <v>3</v>
      </c>
      <c r="D15" s="6">
        <v>4</v>
      </c>
      <c r="E15" s="6">
        <v>5</v>
      </c>
      <c r="F15" s="64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42">
        <v>16</v>
      </c>
      <c r="Q15" s="64"/>
      <c r="R15" s="64">
        <v>17</v>
      </c>
      <c r="S15" s="24">
        <v>18</v>
      </c>
      <c r="T15" s="24">
        <v>19</v>
      </c>
      <c r="U15" s="6">
        <v>20</v>
      </c>
      <c r="V15" s="6">
        <v>21</v>
      </c>
      <c r="W15" s="6">
        <v>22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</row>
    <row r="16" spans="1:52" ht="79.5" customHeight="1" x14ac:dyDescent="0.25">
      <c r="A16" s="8">
        <v>2</v>
      </c>
      <c r="B16" s="10" t="s">
        <v>24</v>
      </c>
      <c r="C16" s="9">
        <v>20</v>
      </c>
      <c r="D16" s="6">
        <v>159</v>
      </c>
      <c r="E16" s="6">
        <v>155</v>
      </c>
      <c r="F16" s="64">
        <f>E16/C16</f>
        <v>7.75</v>
      </c>
      <c r="G16" s="17">
        <v>15</v>
      </c>
      <c r="H16" s="17">
        <f>ROUND(G16/D16*100,2)</f>
        <v>9.43</v>
      </c>
      <c r="I16" s="17">
        <v>0</v>
      </c>
      <c r="J16" s="17">
        <v>0</v>
      </c>
      <c r="K16" s="17">
        <v>0</v>
      </c>
      <c r="L16" s="17">
        <v>15</v>
      </c>
      <c r="M16" s="17">
        <v>0</v>
      </c>
      <c r="N16" s="17">
        <v>11</v>
      </c>
      <c r="O16" s="17">
        <v>4</v>
      </c>
      <c r="P16" s="49">
        <v>23</v>
      </c>
      <c r="Q16" s="68">
        <v>23</v>
      </c>
      <c r="R16" s="64">
        <v>15</v>
      </c>
      <c r="S16" s="24">
        <v>15</v>
      </c>
      <c r="T16" s="47">
        <f>S16/E16*100</f>
        <v>9.67741935483871</v>
      </c>
      <c r="U16" s="6" t="s">
        <v>64</v>
      </c>
      <c r="V16" s="6" t="s">
        <v>64</v>
      </c>
      <c r="W16" s="6" t="s">
        <v>64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ht="57" customHeight="1" x14ac:dyDescent="0.25">
      <c r="A17" s="48">
        <v>3</v>
      </c>
      <c r="B17" s="10" t="s">
        <v>25</v>
      </c>
      <c r="C17" s="9">
        <v>9.8000000000000007</v>
      </c>
      <c r="D17" s="6">
        <v>63</v>
      </c>
      <c r="E17" s="6">
        <v>66</v>
      </c>
      <c r="F17" s="64">
        <f t="shared" ref="F17:F62" si="0">E17/C17</f>
        <v>6.7346938775510203</v>
      </c>
      <c r="G17" s="17">
        <v>5</v>
      </c>
      <c r="H17" s="17">
        <f>ROUND(G17/D17*100,2)</f>
        <v>7.94</v>
      </c>
      <c r="I17" s="17">
        <v>0</v>
      </c>
      <c r="J17" s="17">
        <v>0</v>
      </c>
      <c r="K17" s="17">
        <v>0</v>
      </c>
      <c r="L17" s="17">
        <v>5</v>
      </c>
      <c r="M17" s="17">
        <v>0</v>
      </c>
      <c r="N17" s="17">
        <v>4</v>
      </c>
      <c r="O17" s="17">
        <v>1</v>
      </c>
      <c r="P17" s="42">
        <v>9</v>
      </c>
      <c r="Q17" s="68">
        <v>9</v>
      </c>
      <c r="R17" s="64">
        <v>15</v>
      </c>
      <c r="S17" s="24">
        <v>6</v>
      </c>
      <c r="T17" s="24">
        <v>9.1</v>
      </c>
      <c r="U17" s="6" t="s">
        <v>64</v>
      </c>
      <c r="V17" s="6" t="s">
        <v>64</v>
      </c>
      <c r="W17" s="6" t="s">
        <v>64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52" ht="39.75" customHeight="1" x14ac:dyDescent="0.25">
      <c r="A18" s="8">
        <v>4</v>
      </c>
      <c r="B18" s="10" t="s">
        <v>26</v>
      </c>
      <c r="C18" s="9">
        <v>37</v>
      </c>
      <c r="D18" s="6">
        <v>200</v>
      </c>
      <c r="E18" s="6">
        <v>225</v>
      </c>
      <c r="F18" s="64">
        <f t="shared" si="0"/>
        <v>6.0810810810810807</v>
      </c>
      <c r="G18" s="17">
        <v>16</v>
      </c>
      <c r="H18" s="17">
        <f>ROUND(G18/D18*100,2)</f>
        <v>8</v>
      </c>
      <c r="I18" s="17">
        <v>0</v>
      </c>
      <c r="J18" s="17">
        <v>0</v>
      </c>
      <c r="K18" s="17">
        <v>0</v>
      </c>
      <c r="L18" s="17">
        <v>16</v>
      </c>
      <c r="M18" s="17">
        <v>0</v>
      </c>
      <c r="N18" s="17">
        <v>12</v>
      </c>
      <c r="O18" s="17">
        <v>4</v>
      </c>
      <c r="P18" s="42">
        <v>33</v>
      </c>
      <c r="Q18" s="68">
        <v>33</v>
      </c>
      <c r="R18" s="64">
        <v>15</v>
      </c>
      <c r="S18" s="24">
        <v>24</v>
      </c>
      <c r="T18" s="24">
        <v>10.6</v>
      </c>
      <c r="U18" s="6" t="s">
        <v>64</v>
      </c>
      <c r="V18" s="6" t="s">
        <v>64</v>
      </c>
      <c r="W18" s="6" t="s">
        <v>64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ht="83.25" customHeight="1" x14ac:dyDescent="0.25">
      <c r="A19" s="8">
        <v>5</v>
      </c>
      <c r="B19" s="10" t="s">
        <v>27</v>
      </c>
      <c r="C19" s="9">
        <v>45.2</v>
      </c>
      <c r="D19" s="6">
        <v>318</v>
      </c>
      <c r="E19" s="6">
        <v>271</v>
      </c>
      <c r="F19" s="64">
        <f t="shared" si="0"/>
        <v>5.9955752212389379</v>
      </c>
      <c r="G19" s="17">
        <v>25</v>
      </c>
      <c r="H19" s="17">
        <v>7.8</v>
      </c>
      <c r="I19" s="17">
        <v>0</v>
      </c>
      <c r="J19" s="17">
        <v>0</v>
      </c>
      <c r="K19" s="17">
        <v>0</v>
      </c>
      <c r="L19" s="17">
        <v>19</v>
      </c>
      <c r="M19" s="17">
        <v>1</v>
      </c>
      <c r="N19" s="17">
        <v>13</v>
      </c>
      <c r="O19" s="17">
        <v>5</v>
      </c>
      <c r="P19" s="42">
        <v>32</v>
      </c>
      <c r="Q19" s="68">
        <v>32</v>
      </c>
      <c r="R19" s="64">
        <v>12</v>
      </c>
      <c r="S19" s="24">
        <v>25</v>
      </c>
      <c r="T19" s="24">
        <v>9.1999999999999993</v>
      </c>
      <c r="U19" s="6" t="s">
        <v>64</v>
      </c>
      <c r="V19" s="6" t="s">
        <v>64</v>
      </c>
      <c r="W19" s="6" t="s">
        <v>64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52" ht="56.25" customHeight="1" x14ac:dyDescent="0.25">
      <c r="A20" s="8">
        <v>6</v>
      </c>
      <c r="B20" s="10" t="s">
        <v>28</v>
      </c>
      <c r="C20" s="9"/>
      <c r="D20" s="6"/>
      <c r="E20" s="6"/>
      <c r="F20" s="64" t="e">
        <f t="shared" si="0"/>
        <v>#DIV/0!</v>
      </c>
      <c r="G20" s="17"/>
      <c r="H20" s="17"/>
      <c r="I20" s="17"/>
      <c r="J20" s="17"/>
      <c r="K20" s="17"/>
      <c r="L20" s="17"/>
      <c r="M20" s="17"/>
      <c r="N20" s="17"/>
      <c r="O20" s="17"/>
      <c r="P20" s="42"/>
      <c r="Q20" s="68">
        <f t="shared" ref="Q20:Q59" si="1">E20*R20/100</f>
        <v>0</v>
      </c>
      <c r="R20" s="64"/>
      <c r="S20" s="24"/>
      <c r="T20" s="24"/>
      <c r="U20" s="6"/>
      <c r="V20" s="6"/>
      <c r="W20" s="6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ht="57" customHeight="1" x14ac:dyDescent="0.25">
      <c r="A21" s="8">
        <v>7</v>
      </c>
      <c r="B21" s="10" t="s">
        <v>29</v>
      </c>
      <c r="C21" s="9">
        <v>16.399999999999999</v>
      </c>
      <c r="D21" s="6">
        <v>110</v>
      </c>
      <c r="E21" s="6">
        <v>92</v>
      </c>
      <c r="F21" s="64">
        <f t="shared" si="0"/>
        <v>5.6097560975609762</v>
      </c>
      <c r="G21" s="17">
        <v>11</v>
      </c>
      <c r="H21" s="17">
        <f>ROUND(G21/D21*100,2)</f>
        <v>10</v>
      </c>
      <c r="I21" s="17">
        <v>0</v>
      </c>
      <c r="J21" s="17">
        <v>0</v>
      </c>
      <c r="K21" s="17">
        <v>0</v>
      </c>
      <c r="L21" s="17">
        <v>11</v>
      </c>
      <c r="M21" s="17">
        <v>0</v>
      </c>
      <c r="N21" s="17">
        <v>9</v>
      </c>
      <c r="O21" s="17">
        <v>2</v>
      </c>
      <c r="P21" s="42">
        <v>11</v>
      </c>
      <c r="Q21" s="68">
        <v>11</v>
      </c>
      <c r="R21" s="64">
        <v>12</v>
      </c>
      <c r="S21" s="24">
        <v>11</v>
      </c>
      <c r="T21" s="24">
        <v>12</v>
      </c>
      <c r="U21" s="6" t="s">
        <v>64</v>
      </c>
      <c r="V21" s="6" t="s">
        <v>64</v>
      </c>
      <c r="W21" s="6" t="s">
        <v>64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</row>
    <row r="22" spans="1:52" ht="72" customHeight="1" x14ac:dyDescent="0.25">
      <c r="A22" s="8">
        <v>8</v>
      </c>
      <c r="B22" s="60" t="s">
        <v>91</v>
      </c>
      <c r="C22" s="61">
        <v>4.42</v>
      </c>
      <c r="D22" s="6">
        <v>0</v>
      </c>
      <c r="E22" s="6">
        <v>20</v>
      </c>
      <c r="F22" s="64">
        <f t="shared" si="0"/>
        <v>4.5248868778280542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42">
        <v>0</v>
      </c>
      <c r="Q22" s="68">
        <f t="shared" si="1"/>
        <v>0</v>
      </c>
      <c r="R22" s="64">
        <v>0</v>
      </c>
      <c r="S22" s="24">
        <v>0</v>
      </c>
      <c r="T22" s="24">
        <v>0</v>
      </c>
      <c r="U22" s="6" t="s">
        <v>64</v>
      </c>
      <c r="V22" s="6" t="s">
        <v>64</v>
      </c>
      <c r="W22" s="6" t="s">
        <v>64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ht="60" x14ac:dyDescent="0.25">
      <c r="A23" s="8">
        <v>9</v>
      </c>
      <c r="B23" s="10" t="s">
        <v>30</v>
      </c>
      <c r="C23" s="9">
        <v>17.47</v>
      </c>
      <c r="D23" s="6">
        <v>112</v>
      </c>
      <c r="E23" s="6">
        <v>92</v>
      </c>
      <c r="F23" s="64">
        <f t="shared" si="0"/>
        <v>5.2661705781339441</v>
      </c>
      <c r="G23" s="17">
        <v>11</v>
      </c>
      <c r="H23" s="17">
        <f>ROUND(G23/D23*100,2)</f>
        <v>9.82</v>
      </c>
      <c r="I23" s="17">
        <v>0</v>
      </c>
      <c r="J23" s="17">
        <v>0</v>
      </c>
      <c r="K23" s="17">
        <v>0</v>
      </c>
      <c r="L23" s="17">
        <v>11</v>
      </c>
      <c r="M23" s="17">
        <v>0</v>
      </c>
      <c r="N23" s="17">
        <v>9</v>
      </c>
      <c r="O23" s="17">
        <v>2</v>
      </c>
      <c r="P23" s="42">
        <f>ROUNDDOWN(E23*R23%,0)</f>
        <v>11</v>
      </c>
      <c r="Q23" s="68">
        <v>11</v>
      </c>
      <c r="R23" s="64">
        <v>12</v>
      </c>
      <c r="S23" s="24">
        <v>11</v>
      </c>
      <c r="T23" s="24">
        <v>12</v>
      </c>
      <c r="U23" s="6" t="s">
        <v>64</v>
      </c>
      <c r="V23" s="6" t="s">
        <v>64</v>
      </c>
      <c r="W23" s="6" t="s">
        <v>64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</row>
    <row r="24" spans="1:52" ht="60" x14ac:dyDescent="0.25">
      <c r="A24" s="8">
        <v>10</v>
      </c>
      <c r="B24" s="62" t="s">
        <v>92</v>
      </c>
      <c r="C24" s="61">
        <v>3.65</v>
      </c>
      <c r="D24" s="6">
        <v>0</v>
      </c>
      <c r="E24" s="6">
        <v>16</v>
      </c>
      <c r="F24" s="64">
        <f t="shared" si="0"/>
        <v>4.3835616438356162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42">
        <f>ROUNDDOWN(E24*R24%,0)</f>
        <v>0</v>
      </c>
      <c r="Q24" s="68">
        <f t="shared" si="1"/>
        <v>0</v>
      </c>
      <c r="R24" s="64">
        <v>0</v>
      </c>
      <c r="S24" s="24">
        <f xml:space="preserve"> ROUNDDOWN(E24*T24%,0)</f>
        <v>0</v>
      </c>
      <c r="T24" s="24">
        <v>0</v>
      </c>
      <c r="U24" s="6" t="s">
        <v>64</v>
      </c>
      <c r="V24" s="6" t="s">
        <v>64</v>
      </c>
      <c r="W24" s="6" t="s">
        <v>64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ht="36" x14ac:dyDescent="0.25">
      <c r="A25" s="48">
        <v>11</v>
      </c>
      <c r="B25" s="10" t="s">
        <v>81</v>
      </c>
      <c r="C25" s="16">
        <v>7.9</v>
      </c>
      <c r="D25" s="6">
        <v>0</v>
      </c>
      <c r="E25" s="6">
        <v>109</v>
      </c>
      <c r="F25" s="64">
        <f t="shared" si="0"/>
        <v>13.797468354430379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42">
        <v>21</v>
      </c>
      <c r="Q25" s="68">
        <v>21</v>
      </c>
      <c r="R25" s="64">
        <v>20</v>
      </c>
      <c r="S25" s="24">
        <v>21</v>
      </c>
      <c r="T25" s="24">
        <v>19.2</v>
      </c>
      <c r="U25" s="6" t="s">
        <v>64</v>
      </c>
      <c r="V25" s="6" t="s">
        <v>64</v>
      </c>
      <c r="W25" s="6" t="s">
        <v>64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1:52" ht="24" x14ac:dyDescent="0.25">
      <c r="A26" s="8">
        <v>12</v>
      </c>
      <c r="B26" s="10" t="s">
        <v>82</v>
      </c>
      <c r="C26" s="16">
        <v>3.8969999999999998</v>
      </c>
      <c r="D26" s="6">
        <v>0</v>
      </c>
      <c r="E26" s="6">
        <v>45</v>
      </c>
      <c r="F26" s="64">
        <f t="shared" si="0"/>
        <v>11.547344110854503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42">
        <v>8</v>
      </c>
      <c r="Q26" s="68">
        <v>8</v>
      </c>
      <c r="R26" s="64">
        <v>18</v>
      </c>
      <c r="S26" s="24">
        <v>8</v>
      </c>
      <c r="T26" s="24">
        <v>17.8</v>
      </c>
      <c r="U26" s="6" t="s">
        <v>64</v>
      </c>
      <c r="V26" s="6" t="s">
        <v>64</v>
      </c>
      <c r="W26" s="6" t="s">
        <v>64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ht="48" x14ac:dyDescent="0.25">
      <c r="A27" s="8">
        <v>13</v>
      </c>
      <c r="B27" s="10" t="s">
        <v>31</v>
      </c>
      <c r="C27" s="9">
        <v>17.231999999999999</v>
      </c>
      <c r="D27" s="6">
        <v>215</v>
      </c>
      <c r="E27" s="6">
        <v>231</v>
      </c>
      <c r="F27" s="64">
        <f t="shared" si="0"/>
        <v>13.405292479108635</v>
      </c>
      <c r="G27" s="17">
        <v>10</v>
      </c>
      <c r="H27" s="17">
        <f>ROUND(G27/D27*100,2)</f>
        <v>4.6500000000000004</v>
      </c>
      <c r="I27" s="17">
        <v>0</v>
      </c>
      <c r="J27" s="17">
        <v>0</v>
      </c>
      <c r="K27" s="17">
        <v>0</v>
      </c>
      <c r="L27" s="17">
        <v>10</v>
      </c>
      <c r="M27" s="17">
        <v>1</v>
      </c>
      <c r="N27" s="17">
        <v>7</v>
      </c>
      <c r="O27" s="17">
        <v>2</v>
      </c>
      <c r="P27" s="42">
        <v>46</v>
      </c>
      <c r="Q27" s="68">
        <v>46</v>
      </c>
      <c r="R27" s="64">
        <v>20</v>
      </c>
      <c r="S27" s="24">
        <v>10</v>
      </c>
      <c r="T27" s="24">
        <v>4.3</v>
      </c>
      <c r="U27" s="6" t="s">
        <v>64</v>
      </c>
      <c r="V27" s="6" t="s">
        <v>64</v>
      </c>
      <c r="W27" s="6" t="s">
        <v>64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</row>
    <row r="28" spans="1:52" ht="51" customHeight="1" x14ac:dyDescent="0.25">
      <c r="A28" s="8">
        <v>14</v>
      </c>
      <c r="B28" s="10" t="s">
        <v>32</v>
      </c>
      <c r="C28" s="16">
        <v>9.8000000000000007</v>
      </c>
      <c r="D28" s="6">
        <v>49</v>
      </c>
      <c r="E28" s="6">
        <v>65</v>
      </c>
      <c r="F28" s="64">
        <f t="shared" si="0"/>
        <v>6.6326530612244889</v>
      </c>
      <c r="G28" s="17">
        <v>4</v>
      </c>
      <c r="H28" s="17">
        <f>ROUND(G28/D28*100,2)</f>
        <v>8.16</v>
      </c>
      <c r="I28" s="17">
        <v>0</v>
      </c>
      <c r="J28" s="17">
        <v>0</v>
      </c>
      <c r="K28" s="17">
        <v>0</v>
      </c>
      <c r="L28" s="17">
        <v>4</v>
      </c>
      <c r="M28" s="17">
        <v>0</v>
      </c>
      <c r="N28" s="17">
        <v>3</v>
      </c>
      <c r="O28" s="17">
        <v>1</v>
      </c>
      <c r="P28" s="42">
        <v>9</v>
      </c>
      <c r="Q28" s="68">
        <v>9</v>
      </c>
      <c r="R28" s="64">
        <v>15</v>
      </c>
      <c r="S28" s="24">
        <v>9</v>
      </c>
      <c r="T28" s="24">
        <v>13.8</v>
      </c>
      <c r="U28" s="6" t="s">
        <v>64</v>
      </c>
      <c r="V28" s="6" t="s">
        <v>64</v>
      </c>
      <c r="W28" s="6" t="s">
        <v>64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52" ht="24" x14ac:dyDescent="0.25">
      <c r="A29" s="8">
        <v>15</v>
      </c>
      <c r="B29" s="10" t="s">
        <v>33</v>
      </c>
      <c r="C29" s="16">
        <v>4.1079999999999997</v>
      </c>
      <c r="D29" s="6">
        <v>0</v>
      </c>
      <c r="E29" s="6">
        <v>34</v>
      </c>
      <c r="F29" s="64">
        <f t="shared" si="0"/>
        <v>8.2765335929892903</v>
      </c>
      <c r="G29" s="17">
        <v>0</v>
      </c>
      <c r="H29" s="17">
        <v>3.7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42">
        <v>5</v>
      </c>
      <c r="Q29" s="68">
        <v>5</v>
      </c>
      <c r="R29" s="64">
        <v>15</v>
      </c>
      <c r="S29" s="24">
        <v>1</v>
      </c>
      <c r="T29" s="24">
        <v>2.9</v>
      </c>
      <c r="U29" s="6" t="s">
        <v>64</v>
      </c>
      <c r="V29" s="6" t="s">
        <v>64</v>
      </c>
      <c r="W29" s="6" t="s">
        <v>64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</row>
    <row r="30" spans="1:52" s="51" customFormat="1" ht="48" x14ac:dyDescent="0.25">
      <c r="A30" s="52">
        <v>16</v>
      </c>
      <c r="B30" s="41" t="s">
        <v>88</v>
      </c>
      <c r="C30" s="53">
        <v>13.46</v>
      </c>
      <c r="D30" s="40">
        <v>78</v>
      </c>
      <c r="E30" s="40">
        <v>80</v>
      </c>
      <c r="F30" s="64">
        <f t="shared" si="0"/>
        <v>5.9435364041604748</v>
      </c>
      <c r="G30" s="54">
        <v>6</v>
      </c>
      <c r="H30" s="54">
        <f>ROUND(G30/D30*100,2)</f>
        <v>7.69</v>
      </c>
      <c r="I30" s="54">
        <v>0</v>
      </c>
      <c r="J30" s="54">
        <v>0</v>
      </c>
      <c r="K30" s="54">
        <v>0</v>
      </c>
      <c r="L30" s="54">
        <v>6</v>
      </c>
      <c r="M30" s="54">
        <v>0</v>
      </c>
      <c r="N30" s="54">
        <v>5</v>
      </c>
      <c r="O30" s="54">
        <v>1</v>
      </c>
      <c r="P30" s="49">
        <v>9</v>
      </c>
      <c r="Q30" s="68">
        <v>9</v>
      </c>
      <c r="R30" s="68">
        <v>12</v>
      </c>
      <c r="S30" s="55">
        <v>8</v>
      </c>
      <c r="T30" s="55">
        <v>10</v>
      </c>
      <c r="U30" s="40" t="s">
        <v>64</v>
      </c>
      <c r="V30" s="40" t="s">
        <v>64</v>
      </c>
      <c r="W30" s="40" t="s">
        <v>64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</row>
    <row r="31" spans="1:52" s="51" customFormat="1" ht="36" x14ac:dyDescent="0.25">
      <c r="A31" s="52">
        <v>17</v>
      </c>
      <c r="B31" s="60" t="s">
        <v>87</v>
      </c>
      <c r="C31" s="63">
        <v>5.165</v>
      </c>
      <c r="D31" s="40">
        <f>-E274</f>
        <v>0</v>
      </c>
      <c r="E31" s="40">
        <v>0</v>
      </c>
      <c r="F31" s="64">
        <f t="shared" si="0"/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9">
        <v>0</v>
      </c>
      <c r="Q31" s="68">
        <f t="shared" si="1"/>
        <v>0</v>
      </c>
      <c r="R31" s="68">
        <v>0</v>
      </c>
      <c r="S31" s="55">
        <v>0</v>
      </c>
      <c r="T31" s="55">
        <v>0</v>
      </c>
      <c r="U31" s="40"/>
      <c r="V31" s="40"/>
      <c r="W31" s="4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</row>
    <row r="32" spans="1:52" ht="36" x14ac:dyDescent="0.25">
      <c r="A32" s="8">
        <v>17</v>
      </c>
      <c r="B32" s="10" t="s">
        <v>34</v>
      </c>
      <c r="C32" s="9">
        <v>25.376000000000001</v>
      </c>
      <c r="D32" s="6">
        <v>187</v>
      </c>
      <c r="E32" s="6">
        <v>189</v>
      </c>
      <c r="F32" s="64">
        <f t="shared" si="0"/>
        <v>7.4479823455233287</v>
      </c>
      <c r="G32" s="17">
        <v>15</v>
      </c>
      <c r="H32" s="17">
        <f t="shared" ref="H32:H39" si="2">ROUND(G32/D32*100,2)</f>
        <v>8.02</v>
      </c>
      <c r="I32" s="17">
        <v>0</v>
      </c>
      <c r="J32" s="17">
        <v>0</v>
      </c>
      <c r="K32" s="17">
        <v>0</v>
      </c>
      <c r="L32" s="17">
        <v>15</v>
      </c>
      <c r="M32" s="17">
        <v>2</v>
      </c>
      <c r="N32" s="17">
        <v>10</v>
      </c>
      <c r="O32" s="17">
        <v>3</v>
      </c>
      <c r="P32" s="42">
        <v>28</v>
      </c>
      <c r="Q32" s="68">
        <v>28</v>
      </c>
      <c r="R32" s="64">
        <v>15</v>
      </c>
      <c r="S32" s="24">
        <v>15</v>
      </c>
      <c r="T32" s="24">
        <v>7.9</v>
      </c>
      <c r="U32" s="6" t="s">
        <v>64</v>
      </c>
      <c r="V32" s="6" t="s">
        <v>64</v>
      </c>
      <c r="W32" s="6" t="s">
        <v>64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ht="24" x14ac:dyDescent="0.25">
      <c r="A33" s="8">
        <v>18</v>
      </c>
      <c r="B33" s="10" t="s">
        <v>35</v>
      </c>
      <c r="C33" s="9">
        <v>17.8</v>
      </c>
      <c r="D33" s="6">
        <v>136</v>
      </c>
      <c r="E33" s="6">
        <v>105</v>
      </c>
      <c r="F33" s="64">
        <f t="shared" si="0"/>
        <v>5.8988764044943816</v>
      </c>
      <c r="G33" s="17">
        <v>13</v>
      </c>
      <c r="H33" s="17">
        <f t="shared" si="2"/>
        <v>9.56</v>
      </c>
      <c r="I33" s="17">
        <v>0</v>
      </c>
      <c r="J33" s="17">
        <v>0</v>
      </c>
      <c r="K33" s="17">
        <v>0</v>
      </c>
      <c r="L33" s="17">
        <v>13</v>
      </c>
      <c r="M33" s="17">
        <v>0</v>
      </c>
      <c r="N33" s="17">
        <v>9</v>
      </c>
      <c r="O33" s="17">
        <v>4</v>
      </c>
      <c r="P33" s="42">
        <v>12</v>
      </c>
      <c r="Q33" s="68">
        <v>12</v>
      </c>
      <c r="R33" s="64">
        <v>12</v>
      </c>
      <c r="S33" s="24">
        <v>12</v>
      </c>
      <c r="T33" s="24">
        <v>12</v>
      </c>
      <c r="U33" s="6" t="s">
        <v>64</v>
      </c>
      <c r="V33" s="6" t="s">
        <v>64</v>
      </c>
      <c r="W33" s="6" t="s">
        <v>64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</row>
    <row r="34" spans="1:52" ht="24" x14ac:dyDescent="0.25">
      <c r="A34" s="8">
        <v>19</v>
      </c>
      <c r="B34" s="10" t="s">
        <v>36</v>
      </c>
      <c r="C34" s="9">
        <v>11.77</v>
      </c>
      <c r="D34" s="6">
        <v>112</v>
      </c>
      <c r="E34" s="6">
        <v>138</v>
      </c>
      <c r="F34" s="64">
        <f t="shared" si="0"/>
        <v>11.724723874256584</v>
      </c>
      <c r="G34" s="17">
        <v>13</v>
      </c>
      <c r="H34" s="17">
        <f t="shared" si="2"/>
        <v>11.61</v>
      </c>
      <c r="I34" s="17">
        <v>0</v>
      </c>
      <c r="J34" s="17">
        <v>0</v>
      </c>
      <c r="K34" s="17">
        <v>0</v>
      </c>
      <c r="L34" s="17">
        <v>7</v>
      </c>
      <c r="M34" s="17">
        <v>0</v>
      </c>
      <c r="N34" s="17">
        <v>7</v>
      </c>
      <c r="O34" s="17">
        <v>0</v>
      </c>
      <c r="P34" s="42">
        <v>24</v>
      </c>
      <c r="Q34" s="68">
        <v>24</v>
      </c>
      <c r="R34" s="64">
        <v>18</v>
      </c>
      <c r="S34" s="24">
        <v>20</v>
      </c>
      <c r="T34" s="24">
        <v>14.4</v>
      </c>
      <c r="U34" s="6" t="s">
        <v>64</v>
      </c>
      <c r="V34" s="6" t="s">
        <v>64</v>
      </c>
      <c r="W34" s="6" t="s">
        <v>64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ht="48" x14ac:dyDescent="0.25">
      <c r="A35" s="8">
        <v>20</v>
      </c>
      <c r="B35" s="10" t="s">
        <v>37</v>
      </c>
      <c r="C35" s="9">
        <v>11.08</v>
      </c>
      <c r="D35" s="6">
        <v>85</v>
      </c>
      <c r="E35" s="6">
        <v>90</v>
      </c>
      <c r="F35" s="64">
        <f t="shared" si="0"/>
        <v>8.1227436823104693</v>
      </c>
      <c r="G35" s="17">
        <v>7</v>
      </c>
      <c r="H35" s="17">
        <f t="shared" si="2"/>
        <v>8.24</v>
      </c>
      <c r="I35" s="17">
        <v>0</v>
      </c>
      <c r="J35" s="17">
        <v>0</v>
      </c>
      <c r="K35" s="17">
        <v>0</v>
      </c>
      <c r="L35" s="17">
        <v>7</v>
      </c>
      <c r="M35" s="17">
        <v>1</v>
      </c>
      <c r="N35" s="17">
        <v>5</v>
      </c>
      <c r="O35" s="17">
        <v>1</v>
      </c>
      <c r="P35" s="42">
        <v>13</v>
      </c>
      <c r="Q35" s="68">
        <v>13</v>
      </c>
      <c r="R35" s="64">
        <v>15</v>
      </c>
      <c r="S35" s="24">
        <v>12</v>
      </c>
      <c r="T35" s="24">
        <v>13.3</v>
      </c>
      <c r="U35" s="6" t="s">
        <v>64</v>
      </c>
      <c r="V35" s="6" t="s">
        <v>64</v>
      </c>
      <c r="W35" s="6" t="s">
        <v>64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</row>
    <row r="36" spans="1:52" ht="44.25" customHeight="1" x14ac:dyDescent="0.25">
      <c r="A36" s="8">
        <v>21</v>
      </c>
      <c r="B36" s="10" t="s">
        <v>38</v>
      </c>
      <c r="C36" s="9">
        <v>24.7</v>
      </c>
      <c r="D36" s="6">
        <v>409</v>
      </c>
      <c r="E36" s="6">
        <v>409</v>
      </c>
      <c r="F36" s="64">
        <f t="shared" si="0"/>
        <v>16.558704453441297</v>
      </c>
      <c r="G36" s="17">
        <v>24</v>
      </c>
      <c r="H36" s="17">
        <f t="shared" si="2"/>
        <v>5.87</v>
      </c>
      <c r="I36" s="17">
        <v>0</v>
      </c>
      <c r="J36" s="17">
        <v>0</v>
      </c>
      <c r="K36" s="17">
        <v>0</v>
      </c>
      <c r="L36" s="17">
        <v>18</v>
      </c>
      <c r="M36" s="17">
        <v>3</v>
      </c>
      <c r="N36" s="17">
        <v>15</v>
      </c>
      <c r="O36" s="17">
        <v>0</v>
      </c>
      <c r="P36" s="17">
        <v>81</v>
      </c>
      <c r="Q36" s="68">
        <v>81</v>
      </c>
      <c r="R36" s="64">
        <v>20</v>
      </c>
      <c r="S36" s="24">
        <v>24</v>
      </c>
      <c r="T36" s="24">
        <v>5.8</v>
      </c>
      <c r="U36" s="6" t="s">
        <v>64</v>
      </c>
      <c r="V36" s="6" t="s">
        <v>64</v>
      </c>
      <c r="W36" s="6" t="s">
        <v>64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ht="48" x14ac:dyDescent="0.25">
      <c r="A37" s="8">
        <v>22</v>
      </c>
      <c r="B37" s="10" t="s">
        <v>39</v>
      </c>
      <c r="C37" s="9">
        <v>12.089</v>
      </c>
      <c r="D37" s="6">
        <v>85</v>
      </c>
      <c r="E37" s="6">
        <v>113</v>
      </c>
      <c r="F37" s="64">
        <f t="shared" si="0"/>
        <v>9.3473405575316395</v>
      </c>
      <c r="G37" s="17">
        <v>8</v>
      </c>
      <c r="H37" s="17">
        <f t="shared" si="2"/>
        <v>9.41</v>
      </c>
      <c r="I37" s="17">
        <v>0</v>
      </c>
      <c r="J37" s="17">
        <v>0</v>
      </c>
      <c r="K37" s="17">
        <v>0</v>
      </c>
      <c r="L37" s="17">
        <v>8</v>
      </c>
      <c r="M37" s="17">
        <v>1</v>
      </c>
      <c r="N37" s="17">
        <v>6</v>
      </c>
      <c r="O37" s="17">
        <v>1</v>
      </c>
      <c r="P37" s="64">
        <v>20</v>
      </c>
      <c r="Q37" s="68">
        <v>20</v>
      </c>
      <c r="R37" s="64">
        <v>18</v>
      </c>
      <c r="S37" s="24">
        <v>8</v>
      </c>
      <c r="T37" s="24">
        <v>7.07</v>
      </c>
      <c r="U37" s="6" t="s">
        <v>64</v>
      </c>
      <c r="V37" s="6" t="s">
        <v>64</v>
      </c>
      <c r="W37" s="6" t="s">
        <v>64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</row>
    <row r="38" spans="1:52" ht="36" x14ac:dyDescent="0.25">
      <c r="A38" s="8">
        <v>23</v>
      </c>
      <c r="B38" s="10" t="s">
        <v>40</v>
      </c>
      <c r="C38" s="9">
        <v>12.076000000000001</v>
      </c>
      <c r="D38" s="6">
        <v>57</v>
      </c>
      <c r="E38" s="6">
        <v>69</v>
      </c>
      <c r="F38" s="64">
        <f t="shared" si="0"/>
        <v>5.713812520702219</v>
      </c>
      <c r="G38" s="17">
        <v>3</v>
      </c>
      <c r="H38" s="17">
        <f t="shared" si="2"/>
        <v>5.26</v>
      </c>
      <c r="I38" s="17">
        <v>0</v>
      </c>
      <c r="J38" s="17">
        <v>0</v>
      </c>
      <c r="K38" s="17">
        <v>0</v>
      </c>
      <c r="L38" s="17">
        <v>3</v>
      </c>
      <c r="M38" s="17">
        <v>0</v>
      </c>
      <c r="N38" s="17">
        <v>3</v>
      </c>
      <c r="O38" s="17">
        <v>0</v>
      </c>
      <c r="P38" s="42">
        <v>8</v>
      </c>
      <c r="Q38" s="68">
        <v>8</v>
      </c>
      <c r="R38" s="64">
        <v>12</v>
      </c>
      <c r="S38" s="24">
        <v>6</v>
      </c>
      <c r="T38" s="24">
        <v>8.6</v>
      </c>
      <c r="U38" s="6" t="s">
        <v>64</v>
      </c>
      <c r="V38" s="6" t="s">
        <v>64</v>
      </c>
      <c r="W38" s="6" t="s">
        <v>64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ht="44.25" customHeight="1" x14ac:dyDescent="0.25">
      <c r="A39" s="8">
        <v>24</v>
      </c>
      <c r="B39" s="10" t="s">
        <v>83</v>
      </c>
      <c r="C39" s="16">
        <v>5.2629999999999999</v>
      </c>
      <c r="D39" s="6">
        <v>34</v>
      </c>
      <c r="E39" s="6">
        <v>52</v>
      </c>
      <c r="F39" s="64">
        <f t="shared" si="0"/>
        <v>9.8802964088922671</v>
      </c>
      <c r="G39" s="17">
        <v>3</v>
      </c>
      <c r="H39" s="17">
        <f t="shared" si="2"/>
        <v>8.82</v>
      </c>
      <c r="I39" s="17">
        <v>0</v>
      </c>
      <c r="J39" s="17">
        <v>0</v>
      </c>
      <c r="K39" s="17">
        <v>0</v>
      </c>
      <c r="L39" s="17">
        <v>3</v>
      </c>
      <c r="M39" s="17">
        <v>0</v>
      </c>
      <c r="N39" s="17">
        <v>2</v>
      </c>
      <c r="O39" s="17">
        <v>1</v>
      </c>
      <c r="P39" s="42">
        <v>9</v>
      </c>
      <c r="Q39" s="68">
        <v>9</v>
      </c>
      <c r="R39" s="64">
        <v>18</v>
      </c>
      <c r="S39" s="24">
        <v>7</v>
      </c>
      <c r="T39" s="24">
        <v>13.4</v>
      </c>
      <c r="U39" s="6" t="s">
        <v>64</v>
      </c>
      <c r="V39" s="6" t="s">
        <v>64</v>
      </c>
      <c r="W39" s="6" t="s">
        <v>64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</row>
    <row r="40" spans="1:52" ht="44.25" customHeight="1" x14ac:dyDescent="0.25">
      <c r="A40" s="8">
        <v>25</v>
      </c>
      <c r="B40" s="62" t="s">
        <v>84</v>
      </c>
      <c r="C40" s="61">
        <v>11.74</v>
      </c>
      <c r="D40" s="6">
        <v>0</v>
      </c>
      <c r="E40" s="6">
        <v>104</v>
      </c>
      <c r="F40" s="64">
        <f t="shared" si="0"/>
        <v>8.8586030664395228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42">
        <v>15</v>
      </c>
      <c r="Q40" s="68">
        <v>15</v>
      </c>
      <c r="R40" s="64">
        <v>15</v>
      </c>
      <c r="S40" s="24">
        <v>15</v>
      </c>
      <c r="T40" s="24">
        <v>15</v>
      </c>
      <c r="U40" s="6"/>
      <c r="V40" s="6"/>
      <c r="W40" s="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2" ht="36" x14ac:dyDescent="0.25">
      <c r="A41" s="8">
        <v>25</v>
      </c>
      <c r="B41" s="10" t="s">
        <v>41</v>
      </c>
      <c r="C41" s="9">
        <v>21.366</v>
      </c>
      <c r="D41" s="6">
        <v>204</v>
      </c>
      <c r="E41" s="6">
        <v>158</v>
      </c>
      <c r="F41" s="64">
        <f t="shared" si="0"/>
        <v>7.3949265187681368</v>
      </c>
      <c r="G41" s="17">
        <v>13</v>
      </c>
      <c r="H41" s="17">
        <f t="shared" ref="H41:H46" si="3">ROUND(G41/D41*100,2)</f>
        <v>6.37</v>
      </c>
      <c r="I41" s="17">
        <v>0</v>
      </c>
      <c r="J41" s="17">
        <v>0</v>
      </c>
      <c r="K41" s="17">
        <v>0</v>
      </c>
      <c r="L41" s="17">
        <v>12</v>
      </c>
      <c r="M41" s="17">
        <v>0</v>
      </c>
      <c r="N41" s="17">
        <v>10</v>
      </c>
      <c r="O41" s="17">
        <v>2</v>
      </c>
      <c r="P41" s="42">
        <v>23</v>
      </c>
      <c r="Q41" s="68">
        <v>23</v>
      </c>
      <c r="R41" s="64">
        <v>15</v>
      </c>
      <c r="S41" s="24">
        <v>13</v>
      </c>
      <c r="T41" s="24">
        <v>8.1999999999999993</v>
      </c>
      <c r="U41" s="6" t="s">
        <v>64</v>
      </c>
      <c r="V41" s="6" t="s">
        <v>64</v>
      </c>
      <c r="W41" s="6" t="s">
        <v>64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</row>
    <row r="42" spans="1:52" ht="60" x14ac:dyDescent="0.25">
      <c r="A42" s="8">
        <v>26</v>
      </c>
      <c r="B42" s="10" t="s">
        <v>42</v>
      </c>
      <c r="C42" s="9">
        <v>37.362000000000002</v>
      </c>
      <c r="D42" s="6">
        <v>255</v>
      </c>
      <c r="E42" s="6">
        <v>216</v>
      </c>
      <c r="F42" s="64">
        <f t="shared" si="0"/>
        <v>5.7812750923398104</v>
      </c>
      <c r="G42" s="17">
        <v>10</v>
      </c>
      <c r="H42" s="17">
        <f t="shared" si="3"/>
        <v>3.92</v>
      </c>
      <c r="I42" s="17">
        <v>0</v>
      </c>
      <c r="J42" s="17">
        <v>0</v>
      </c>
      <c r="K42" s="17">
        <v>0</v>
      </c>
      <c r="L42" s="17">
        <v>10</v>
      </c>
      <c r="M42" s="17">
        <v>0</v>
      </c>
      <c r="N42" s="17">
        <v>8</v>
      </c>
      <c r="O42" s="17">
        <v>2</v>
      </c>
      <c r="P42" s="42">
        <v>25</v>
      </c>
      <c r="Q42" s="68">
        <v>25</v>
      </c>
      <c r="R42" s="64">
        <v>12</v>
      </c>
      <c r="S42" s="24">
        <v>15</v>
      </c>
      <c r="T42" s="24">
        <v>6.9</v>
      </c>
      <c r="U42" s="6" t="s">
        <v>64</v>
      </c>
      <c r="V42" s="6" t="s">
        <v>64</v>
      </c>
      <c r="W42" s="6" t="s">
        <v>64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</row>
    <row r="43" spans="1:52" ht="54.75" customHeight="1" x14ac:dyDescent="0.25">
      <c r="A43" s="8">
        <v>27</v>
      </c>
      <c r="B43" s="10" t="s">
        <v>43</v>
      </c>
      <c r="C43" s="9">
        <v>49.816000000000003</v>
      </c>
      <c r="D43" s="6">
        <v>268</v>
      </c>
      <c r="E43" s="6">
        <v>280</v>
      </c>
      <c r="F43" s="64">
        <f t="shared" si="0"/>
        <v>5.6206841175525932</v>
      </c>
      <c r="G43" s="17">
        <v>23</v>
      </c>
      <c r="H43" s="17">
        <f t="shared" si="3"/>
        <v>8.58</v>
      </c>
      <c r="I43" s="17">
        <v>0</v>
      </c>
      <c r="J43" s="17">
        <v>0</v>
      </c>
      <c r="K43" s="17">
        <v>0</v>
      </c>
      <c r="L43" s="17">
        <v>18</v>
      </c>
      <c r="M43" s="17">
        <v>2</v>
      </c>
      <c r="N43" s="17">
        <v>11</v>
      </c>
      <c r="O43" s="17">
        <v>5</v>
      </c>
      <c r="P43" s="42">
        <v>33</v>
      </c>
      <c r="Q43" s="68">
        <v>33</v>
      </c>
      <c r="R43" s="64">
        <v>12</v>
      </c>
      <c r="S43" s="24">
        <v>22</v>
      </c>
      <c r="T43" s="24">
        <v>7.8</v>
      </c>
      <c r="U43" s="6" t="s">
        <v>64</v>
      </c>
      <c r="V43" s="6" t="s">
        <v>64</v>
      </c>
      <c r="W43" s="6" t="s">
        <v>64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</row>
    <row r="44" spans="1:52" ht="60" x14ac:dyDescent="0.25">
      <c r="A44" s="8">
        <v>28</v>
      </c>
      <c r="B44" s="10" t="s">
        <v>44</v>
      </c>
      <c r="C44" s="9">
        <v>23.972000000000001</v>
      </c>
      <c r="D44" s="6">
        <v>119</v>
      </c>
      <c r="E44" s="6">
        <v>210</v>
      </c>
      <c r="F44" s="64">
        <f t="shared" si="0"/>
        <v>8.7602202569664609</v>
      </c>
      <c r="G44" s="17">
        <v>12</v>
      </c>
      <c r="H44" s="17">
        <f t="shared" si="3"/>
        <v>10.08</v>
      </c>
      <c r="I44" s="17">
        <v>0</v>
      </c>
      <c r="J44" s="17">
        <v>0</v>
      </c>
      <c r="K44" s="17">
        <v>0</v>
      </c>
      <c r="L44" s="17">
        <v>12</v>
      </c>
      <c r="M44" s="17">
        <v>0</v>
      </c>
      <c r="N44" s="17">
        <v>10</v>
      </c>
      <c r="O44" s="17">
        <v>2</v>
      </c>
      <c r="P44" s="42">
        <v>31</v>
      </c>
      <c r="Q44" s="68">
        <v>31</v>
      </c>
      <c r="R44" s="64">
        <v>15</v>
      </c>
      <c r="S44" s="24">
        <v>15</v>
      </c>
      <c r="T44" s="24">
        <v>7.1</v>
      </c>
      <c r="U44" s="6" t="s">
        <v>64</v>
      </c>
      <c r="V44" s="6" t="s">
        <v>64</v>
      </c>
      <c r="W44" s="6" t="s">
        <v>64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</row>
    <row r="45" spans="1:52" ht="48" x14ac:dyDescent="0.25">
      <c r="A45" s="8">
        <v>29</v>
      </c>
      <c r="B45" s="10" t="s">
        <v>45</v>
      </c>
      <c r="C45" s="9">
        <v>31.5</v>
      </c>
      <c r="D45" s="6">
        <v>113</v>
      </c>
      <c r="E45" s="6">
        <v>153</v>
      </c>
      <c r="F45" s="64">
        <f t="shared" si="0"/>
        <v>4.8571428571428568</v>
      </c>
      <c r="G45" s="17">
        <v>7</v>
      </c>
      <c r="H45" s="17">
        <f t="shared" si="3"/>
        <v>6.19</v>
      </c>
      <c r="I45" s="17">
        <v>0</v>
      </c>
      <c r="J45" s="17">
        <v>0</v>
      </c>
      <c r="K45" s="17">
        <v>0</v>
      </c>
      <c r="L45" s="17">
        <v>7</v>
      </c>
      <c r="M45" s="17">
        <v>0</v>
      </c>
      <c r="N45" s="17">
        <v>7</v>
      </c>
      <c r="O45" s="17">
        <v>0</v>
      </c>
      <c r="P45" s="42">
        <v>18</v>
      </c>
      <c r="Q45" s="68">
        <v>18</v>
      </c>
      <c r="R45" s="64">
        <v>12</v>
      </c>
      <c r="S45" s="24">
        <v>18</v>
      </c>
      <c r="T45" s="24">
        <v>12</v>
      </c>
      <c r="U45" s="6" t="s">
        <v>64</v>
      </c>
      <c r="V45" s="6" t="s">
        <v>64</v>
      </c>
      <c r="W45" s="6" t="s">
        <v>64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</row>
    <row r="46" spans="1:52" ht="48" x14ac:dyDescent="0.25">
      <c r="A46" s="8">
        <v>30</v>
      </c>
      <c r="B46" s="10" t="s">
        <v>46</v>
      </c>
      <c r="C46" s="9">
        <v>38.970999999999997</v>
      </c>
      <c r="D46" s="6">
        <v>394</v>
      </c>
      <c r="E46" s="6">
        <v>369</v>
      </c>
      <c r="F46" s="64">
        <f t="shared" si="0"/>
        <v>9.4685791999178885</v>
      </c>
      <c r="G46" s="17">
        <v>22</v>
      </c>
      <c r="H46" s="17">
        <f t="shared" si="3"/>
        <v>5.58</v>
      </c>
      <c r="I46" s="17">
        <v>0</v>
      </c>
      <c r="J46" s="17">
        <v>0</v>
      </c>
      <c r="K46" s="17">
        <v>0</v>
      </c>
      <c r="L46" s="17">
        <v>22</v>
      </c>
      <c r="M46" s="17">
        <v>1</v>
      </c>
      <c r="N46" s="17">
        <v>17</v>
      </c>
      <c r="O46" s="17">
        <v>4</v>
      </c>
      <c r="P46" s="42">
        <f>ROUNDDOWN(E46*R46%,0)</f>
        <v>66</v>
      </c>
      <c r="Q46" s="68">
        <v>66</v>
      </c>
      <c r="R46" s="64">
        <v>18</v>
      </c>
      <c r="S46" s="24">
        <v>23</v>
      </c>
      <c r="T46" s="24">
        <v>6.2</v>
      </c>
      <c r="U46" s="6" t="s">
        <v>64</v>
      </c>
      <c r="V46" s="6" t="s">
        <v>64</v>
      </c>
      <c r="W46" s="6" t="s">
        <v>64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ht="60" x14ac:dyDescent="0.25">
      <c r="A47" s="8">
        <v>31</v>
      </c>
      <c r="B47" s="41" t="s">
        <v>47</v>
      </c>
      <c r="C47" s="9">
        <v>59.8</v>
      </c>
      <c r="D47" s="6">
        <v>228</v>
      </c>
      <c r="E47" s="6">
        <v>240</v>
      </c>
      <c r="F47" s="64">
        <f t="shared" si="0"/>
        <v>4.0133779264214047</v>
      </c>
      <c r="G47" s="17">
        <v>15</v>
      </c>
      <c r="H47" s="22">
        <v>6.5</v>
      </c>
      <c r="I47" s="17">
        <v>0</v>
      </c>
      <c r="J47" s="17">
        <v>0</v>
      </c>
      <c r="K47" s="17">
        <v>0</v>
      </c>
      <c r="L47" s="17">
        <v>15</v>
      </c>
      <c r="M47" s="17">
        <v>1</v>
      </c>
      <c r="N47" s="17">
        <v>11</v>
      </c>
      <c r="O47" s="17">
        <v>3</v>
      </c>
      <c r="P47" s="42">
        <v>28</v>
      </c>
      <c r="Q47" s="68">
        <v>28</v>
      </c>
      <c r="R47" s="64">
        <v>12</v>
      </c>
      <c r="S47" s="24">
        <v>27</v>
      </c>
      <c r="T47" s="24">
        <v>11.25</v>
      </c>
      <c r="U47" s="6" t="s">
        <v>64</v>
      </c>
      <c r="V47" s="6" t="s">
        <v>64</v>
      </c>
      <c r="W47" s="6" t="s">
        <v>64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1:52" ht="60" x14ac:dyDescent="0.25">
      <c r="A48" s="8">
        <v>32</v>
      </c>
      <c r="B48" s="10" t="s">
        <v>48</v>
      </c>
      <c r="C48" s="9">
        <v>28.702000000000002</v>
      </c>
      <c r="D48" s="6">
        <v>180</v>
      </c>
      <c r="E48" s="6">
        <v>199</v>
      </c>
      <c r="F48" s="64">
        <f t="shared" si="0"/>
        <v>6.9333147515852547</v>
      </c>
      <c r="G48" s="17">
        <v>7</v>
      </c>
      <c r="H48" s="17">
        <f>ROUND(G48/D48*100,2)</f>
        <v>3.89</v>
      </c>
      <c r="I48" s="17">
        <v>0</v>
      </c>
      <c r="J48" s="17">
        <v>0</v>
      </c>
      <c r="K48" s="17">
        <v>0</v>
      </c>
      <c r="L48" s="17">
        <v>7</v>
      </c>
      <c r="M48" s="17">
        <v>1</v>
      </c>
      <c r="N48" s="17">
        <v>5</v>
      </c>
      <c r="O48" s="17">
        <v>1</v>
      </c>
      <c r="P48" s="42">
        <v>29</v>
      </c>
      <c r="Q48" s="68">
        <v>29</v>
      </c>
      <c r="R48" s="64">
        <v>15</v>
      </c>
      <c r="S48" s="24">
        <v>7</v>
      </c>
      <c r="T48" s="24">
        <v>3.5</v>
      </c>
      <c r="U48" s="6" t="s">
        <v>64</v>
      </c>
      <c r="V48" s="6" t="s">
        <v>64</v>
      </c>
      <c r="W48" s="6" t="s">
        <v>64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ht="48" x14ac:dyDescent="0.25">
      <c r="A49" s="8">
        <v>33</v>
      </c>
      <c r="B49" s="10" t="s">
        <v>49</v>
      </c>
      <c r="C49" s="9">
        <v>27.7</v>
      </c>
      <c r="D49" s="6">
        <v>158</v>
      </c>
      <c r="E49" s="6">
        <v>164</v>
      </c>
      <c r="F49" s="64">
        <f t="shared" si="0"/>
        <v>5.9205776173285196</v>
      </c>
      <c r="G49" s="17">
        <v>12</v>
      </c>
      <c r="H49" s="17">
        <f>ROUND(G49/D49*100,2)</f>
        <v>7.59</v>
      </c>
      <c r="I49" s="17">
        <v>0</v>
      </c>
      <c r="J49" s="17">
        <v>0</v>
      </c>
      <c r="K49" s="17">
        <v>0</v>
      </c>
      <c r="L49" s="17">
        <v>12</v>
      </c>
      <c r="M49" s="17">
        <v>0</v>
      </c>
      <c r="N49" s="17">
        <v>10</v>
      </c>
      <c r="O49" s="17">
        <v>2</v>
      </c>
      <c r="P49" s="42">
        <v>19</v>
      </c>
      <c r="Q49" s="68">
        <v>19</v>
      </c>
      <c r="R49" s="64">
        <v>12</v>
      </c>
      <c r="S49" s="24">
        <v>13</v>
      </c>
      <c r="T49" s="24">
        <v>7.9</v>
      </c>
      <c r="U49" s="6" t="s">
        <v>64</v>
      </c>
      <c r="V49" s="6" t="s">
        <v>64</v>
      </c>
      <c r="W49" s="6" t="s">
        <v>64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1:52" s="19" customFormat="1" ht="48" x14ac:dyDescent="0.25">
      <c r="A50" s="14">
        <v>34</v>
      </c>
      <c r="B50" s="15" t="s">
        <v>50</v>
      </c>
      <c r="C50" s="16">
        <v>41.25</v>
      </c>
      <c r="D50" s="17">
        <v>216</v>
      </c>
      <c r="E50" s="17">
        <v>223</v>
      </c>
      <c r="F50" s="64">
        <f t="shared" si="0"/>
        <v>5.4060606060606062</v>
      </c>
      <c r="G50" s="17">
        <v>14</v>
      </c>
      <c r="H50" s="17">
        <v>6.4</v>
      </c>
      <c r="I50" s="17">
        <v>0</v>
      </c>
      <c r="J50" s="17">
        <v>0</v>
      </c>
      <c r="K50" s="17">
        <v>0</v>
      </c>
      <c r="L50" s="17">
        <v>14</v>
      </c>
      <c r="M50" s="17">
        <v>0</v>
      </c>
      <c r="N50" s="17">
        <v>14</v>
      </c>
      <c r="O50" s="17">
        <v>0</v>
      </c>
      <c r="P50" s="42">
        <v>26</v>
      </c>
      <c r="Q50" s="68">
        <v>26</v>
      </c>
      <c r="R50" s="64">
        <v>12</v>
      </c>
      <c r="S50" s="24">
        <v>22</v>
      </c>
      <c r="T50" s="24">
        <v>9.8000000000000007</v>
      </c>
      <c r="U50" s="17" t="s">
        <v>64</v>
      </c>
      <c r="V50" s="17" t="s">
        <v>64</v>
      </c>
      <c r="W50" s="17" t="s">
        <v>64</v>
      </c>
      <c r="X50" s="18"/>
      <c r="Y50" s="7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t="60" x14ac:dyDescent="0.25">
      <c r="A51" s="8">
        <v>35</v>
      </c>
      <c r="B51" s="10" t="s">
        <v>51</v>
      </c>
      <c r="C51" s="9">
        <v>41.254199999999997</v>
      </c>
      <c r="D51" s="6">
        <v>251</v>
      </c>
      <c r="E51" s="6">
        <v>263</v>
      </c>
      <c r="F51" s="64">
        <f t="shared" si="0"/>
        <v>6.3751084738038797</v>
      </c>
      <c r="G51" s="17">
        <v>25</v>
      </c>
      <c r="H51" s="17">
        <f>ROUND(G51/D51*100,2)</f>
        <v>9.9600000000000009</v>
      </c>
      <c r="I51" s="17">
        <v>0</v>
      </c>
      <c r="J51" s="17">
        <v>0</v>
      </c>
      <c r="K51" s="17">
        <v>0</v>
      </c>
      <c r="L51" s="17">
        <v>24</v>
      </c>
      <c r="M51" s="17">
        <v>0</v>
      </c>
      <c r="N51" s="17">
        <v>15</v>
      </c>
      <c r="O51" s="17">
        <v>9</v>
      </c>
      <c r="P51" s="42">
        <v>39</v>
      </c>
      <c r="Q51" s="68">
        <v>39</v>
      </c>
      <c r="R51" s="64">
        <v>15</v>
      </c>
      <c r="S51" s="24">
        <v>26</v>
      </c>
      <c r="T51" s="24">
        <v>9.8000000000000007</v>
      </c>
      <c r="U51" s="6" t="s">
        <v>64</v>
      </c>
      <c r="V51" s="6" t="s">
        <v>64</v>
      </c>
      <c r="W51" s="6" t="s">
        <v>64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1:52" ht="60" x14ac:dyDescent="0.25">
      <c r="A52" s="8">
        <v>36</v>
      </c>
      <c r="B52" s="10" t="s">
        <v>52</v>
      </c>
      <c r="C52" s="9">
        <v>45.048999999999999</v>
      </c>
      <c r="D52" s="6">
        <v>284</v>
      </c>
      <c r="E52" s="6">
        <v>270</v>
      </c>
      <c r="F52" s="64">
        <f t="shared" si="0"/>
        <v>5.9934737730027301</v>
      </c>
      <c r="G52" s="17">
        <v>28</v>
      </c>
      <c r="H52" s="17">
        <f>ROUND(G52/D52*100,2)</f>
        <v>9.86</v>
      </c>
      <c r="I52" s="17">
        <v>0</v>
      </c>
      <c r="J52" s="17">
        <v>0</v>
      </c>
      <c r="K52" s="17">
        <v>0</v>
      </c>
      <c r="L52" s="17">
        <v>28</v>
      </c>
      <c r="M52" s="17">
        <v>2</v>
      </c>
      <c r="N52" s="17">
        <v>18</v>
      </c>
      <c r="O52" s="17">
        <v>8</v>
      </c>
      <c r="P52" s="42">
        <v>32</v>
      </c>
      <c r="Q52" s="68">
        <v>12</v>
      </c>
      <c r="R52" s="64">
        <v>12</v>
      </c>
      <c r="S52" s="24">
        <v>32</v>
      </c>
      <c r="T52" s="24">
        <v>12</v>
      </c>
      <c r="U52" s="6" t="s">
        <v>64</v>
      </c>
      <c r="V52" s="6" t="s">
        <v>64</v>
      </c>
      <c r="W52" s="6" t="s">
        <v>64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ht="69" customHeight="1" x14ac:dyDescent="0.25">
      <c r="A53" s="8">
        <v>37</v>
      </c>
      <c r="B53" s="10" t="s">
        <v>53</v>
      </c>
      <c r="C53" s="9">
        <v>38.18</v>
      </c>
      <c r="D53" s="6">
        <v>332</v>
      </c>
      <c r="E53" s="6">
        <v>436</v>
      </c>
      <c r="F53" s="64">
        <f t="shared" si="0"/>
        <v>11.419591409114719</v>
      </c>
      <c r="G53" s="17">
        <v>25</v>
      </c>
      <c r="H53" s="17">
        <f>ROUND(G53/D53*100,2)</f>
        <v>7.53</v>
      </c>
      <c r="I53" s="17">
        <v>0</v>
      </c>
      <c r="J53" s="17">
        <v>0</v>
      </c>
      <c r="K53" s="17">
        <v>0</v>
      </c>
      <c r="L53" s="17">
        <v>23</v>
      </c>
      <c r="M53" s="17">
        <v>3</v>
      </c>
      <c r="N53" s="17">
        <v>17</v>
      </c>
      <c r="O53" s="17">
        <v>3</v>
      </c>
      <c r="P53" s="6">
        <v>78</v>
      </c>
      <c r="Q53" s="68">
        <v>78</v>
      </c>
      <c r="R53" s="64">
        <v>18</v>
      </c>
      <c r="S53" s="24">
        <v>25</v>
      </c>
      <c r="T53" s="24">
        <v>5.7</v>
      </c>
      <c r="U53" s="6" t="s">
        <v>64</v>
      </c>
      <c r="V53" s="6" t="s">
        <v>64</v>
      </c>
      <c r="W53" s="6" t="s">
        <v>64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ht="48" x14ac:dyDescent="0.25">
      <c r="A54" s="8">
        <v>38</v>
      </c>
      <c r="B54" s="62" t="s">
        <v>75</v>
      </c>
      <c r="C54" s="61">
        <v>22.2</v>
      </c>
      <c r="D54" s="6">
        <v>0</v>
      </c>
      <c r="E54" s="6">
        <v>0</v>
      </c>
      <c r="F54" s="64">
        <f t="shared" si="0"/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42">
        <v>0</v>
      </c>
      <c r="Q54" s="68">
        <f t="shared" si="1"/>
        <v>0</v>
      </c>
      <c r="R54" s="64">
        <v>0</v>
      </c>
      <c r="S54" s="24">
        <f xml:space="preserve"> ROUNDDOWN(E54*T54%,0)</f>
        <v>0</v>
      </c>
      <c r="T54" s="24">
        <v>0</v>
      </c>
      <c r="U54" s="6" t="s">
        <v>64</v>
      </c>
      <c r="V54" s="6" t="s">
        <v>64</v>
      </c>
      <c r="W54" s="6" t="s">
        <v>64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ht="36" x14ac:dyDescent="0.25">
      <c r="A55" s="8">
        <v>39</v>
      </c>
      <c r="B55" s="10" t="s">
        <v>54</v>
      </c>
      <c r="C55" s="39">
        <v>449.37060000000002</v>
      </c>
      <c r="D55" s="6">
        <v>2595</v>
      </c>
      <c r="E55" s="6">
        <v>2117</v>
      </c>
      <c r="F55" s="64">
        <f t="shared" si="0"/>
        <v>4.7110336101204657</v>
      </c>
      <c r="G55" s="17">
        <v>207</v>
      </c>
      <c r="H55" s="17">
        <f>ROUND(G55/D55*100,2)</f>
        <v>7.98</v>
      </c>
      <c r="I55" s="17">
        <v>0</v>
      </c>
      <c r="J55" s="17">
        <v>0</v>
      </c>
      <c r="K55" s="17">
        <v>0</v>
      </c>
      <c r="L55" s="17">
        <v>184</v>
      </c>
      <c r="M55" s="17">
        <v>8</v>
      </c>
      <c r="N55" s="17">
        <v>137</v>
      </c>
      <c r="O55" s="17">
        <v>39</v>
      </c>
      <c r="P55" s="42">
        <f>ROUNDDOWN(E55*R55%,0)</f>
        <v>254</v>
      </c>
      <c r="Q55" s="68">
        <v>254</v>
      </c>
      <c r="R55" s="64">
        <v>12</v>
      </c>
      <c r="S55" s="24">
        <v>254</v>
      </c>
      <c r="T55" s="24">
        <v>12</v>
      </c>
      <c r="U55" s="6" t="s">
        <v>64</v>
      </c>
      <c r="V55" s="6" t="s">
        <v>64</v>
      </c>
      <c r="W55" s="6" t="s">
        <v>64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36.75" x14ac:dyDescent="0.25">
      <c r="A56" s="8">
        <v>40</v>
      </c>
      <c r="B56" s="11" t="s">
        <v>55</v>
      </c>
      <c r="C56" s="9">
        <v>26.11</v>
      </c>
      <c r="D56" s="6">
        <v>225</v>
      </c>
      <c r="E56" s="6">
        <v>235</v>
      </c>
      <c r="F56" s="64">
        <f t="shared" si="0"/>
        <v>9.0003829950210648</v>
      </c>
      <c r="G56" s="17">
        <v>20</v>
      </c>
      <c r="H56" s="22">
        <v>8.8000000000000007</v>
      </c>
      <c r="I56" s="17">
        <v>0</v>
      </c>
      <c r="J56" s="17">
        <v>0</v>
      </c>
      <c r="K56" s="17">
        <v>0</v>
      </c>
      <c r="L56" s="17">
        <v>20</v>
      </c>
      <c r="M56" s="17">
        <v>1</v>
      </c>
      <c r="N56" s="17">
        <v>16</v>
      </c>
      <c r="O56" s="17">
        <v>3</v>
      </c>
      <c r="P56" s="42">
        <v>35</v>
      </c>
      <c r="Q56" s="68">
        <v>35</v>
      </c>
      <c r="R56" s="64">
        <v>15</v>
      </c>
      <c r="S56" s="24">
        <v>21</v>
      </c>
      <c r="T56" s="24">
        <v>8.9</v>
      </c>
      <c r="U56" s="6" t="s">
        <v>64</v>
      </c>
      <c r="V56" s="6" t="s">
        <v>64</v>
      </c>
      <c r="W56" s="6" t="s">
        <v>64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ht="36.75" x14ac:dyDescent="0.25">
      <c r="A57" s="8">
        <v>41</v>
      </c>
      <c r="B57" s="11" t="s">
        <v>57</v>
      </c>
      <c r="C57" s="9">
        <v>18.93</v>
      </c>
      <c r="D57" s="6">
        <v>122</v>
      </c>
      <c r="E57" s="6">
        <v>110</v>
      </c>
      <c r="F57" s="64">
        <f t="shared" si="0"/>
        <v>5.8108821975699945</v>
      </c>
      <c r="G57" s="17">
        <v>12</v>
      </c>
      <c r="H57" s="22">
        <v>9.8000000000000007</v>
      </c>
      <c r="I57" s="17">
        <v>0</v>
      </c>
      <c r="J57" s="17">
        <v>0</v>
      </c>
      <c r="K57" s="17">
        <v>0</v>
      </c>
      <c r="L57" s="17">
        <v>12</v>
      </c>
      <c r="M57" s="17">
        <v>1</v>
      </c>
      <c r="N57" s="17">
        <v>8</v>
      </c>
      <c r="O57" s="17">
        <v>3</v>
      </c>
      <c r="P57" s="42">
        <v>13</v>
      </c>
      <c r="Q57" s="68">
        <v>13</v>
      </c>
      <c r="R57" s="64">
        <v>12</v>
      </c>
      <c r="S57" s="24">
        <v>13</v>
      </c>
      <c r="T57" s="24">
        <v>12</v>
      </c>
      <c r="U57" s="6" t="s">
        <v>64</v>
      </c>
      <c r="V57" s="6" t="s">
        <v>64</v>
      </c>
      <c r="W57" s="6" t="s">
        <v>64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</row>
    <row r="58" spans="1:52" ht="36.75" x14ac:dyDescent="0.25">
      <c r="A58" s="8">
        <v>42</v>
      </c>
      <c r="B58" s="11" t="s">
        <v>58</v>
      </c>
      <c r="C58" s="6">
        <v>21.9</v>
      </c>
      <c r="D58" s="6">
        <v>214</v>
      </c>
      <c r="E58" s="6">
        <v>111</v>
      </c>
      <c r="F58" s="64">
        <f t="shared" si="0"/>
        <v>5.0684931506849322</v>
      </c>
      <c r="G58" s="17">
        <v>25</v>
      </c>
      <c r="H58" s="22">
        <v>11.6</v>
      </c>
      <c r="I58" s="17">
        <v>0</v>
      </c>
      <c r="J58" s="17">
        <v>0</v>
      </c>
      <c r="K58" s="17">
        <v>0</v>
      </c>
      <c r="L58" s="17">
        <v>5</v>
      </c>
      <c r="M58" s="17">
        <v>0</v>
      </c>
      <c r="N58" s="17">
        <v>3</v>
      </c>
      <c r="O58" s="17">
        <v>2</v>
      </c>
      <c r="P58" s="42">
        <v>13</v>
      </c>
      <c r="Q58" s="68">
        <v>13</v>
      </c>
      <c r="R58" s="64">
        <v>12</v>
      </c>
      <c r="S58" s="24">
        <f xml:space="preserve"> ROUNDDOWN(E58*T58%,0)</f>
        <v>13</v>
      </c>
      <c r="T58" s="24">
        <v>12</v>
      </c>
      <c r="U58" s="6" t="s">
        <v>64</v>
      </c>
      <c r="V58" s="6" t="s">
        <v>64</v>
      </c>
      <c r="W58" s="6" t="s">
        <v>64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24.75" x14ac:dyDescent="0.25">
      <c r="A59" s="8">
        <v>43</v>
      </c>
      <c r="B59" s="11" t="s">
        <v>59</v>
      </c>
      <c r="C59" s="13">
        <v>8.4</v>
      </c>
      <c r="D59" s="13">
        <v>41</v>
      </c>
      <c r="E59" s="13">
        <v>60</v>
      </c>
      <c r="F59" s="64">
        <f t="shared" si="0"/>
        <v>7.1428571428571423</v>
      </c>
      <c r="G59" s="23">
        <v>3</v>
      </c>
      <c r="H59" s="22">
        <v>7.3</v>
      </c>
      <c r="I59" s="23">
        <v>0</v>
      </c>
      <c r="J59" s="23">
        <v>0</v>
      </c>
      <c r="K59" s="23">
        <v>0</v>
      </c>
      <c r="L59" s="23">
        <v>3</v>
      </c>
      <c r="M59" s="23">
        <v>0</v>
      </c>
      <c r="N59" s="23">
        <v>2</v>
      </c>
      <c r="O59" s="23">
        <v>1</v>
      </c>
      <c r="P59" s="42">
        <v>9</v>
      </c>
      <c r="Q59" s="68">
        <f t="shared" si="1"/>
        <v>9</v>
      </c>
      <c r="R59" s="66">
        <v>15</v>
      </c>
      <c r="S59" s="24">
        <v>6</v>
      </c>
      <c r="T59" s="25">
        <v>10</v>
      </c>
      <c r="U59" s="6" t="s">
        <v>64</v>
      </c>
      <c r="V59" s="6" t="s">
        <v>64</v>
      </c>
      <c r="W59" s="6" t="s">
        <v>64</v>
      </c>
    </row>
    <row r="60" spans="1:52" ht="24.75" x14ac:dyDescent="0.25">
      <c r="A60" s="8">
        <v>44</v>
      </c>
      <c r="B60" s="65" t="s">
        <v>85</v>
      </c>
      <c r="C60" s="66">
        <v>5.62</v>
      </c>
      <c r="D60" s="13">
        <v>0</v>
      </c>
      <c r="E60" s="13">
        <v>57</v>
      </c>
      <c r="F60" s="64">
        <f t="shared" si="0"/>
        <v>10.142348754448399</v>
      </c>
      <c r="G60" s="23">
        <v>0</v>
      </c>
      <c r="H60" s="22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42">
        <v>10</v>
      </c>
      <c r="Q60" s="68">
        <v>10</v>
      </c>
      <c r="R60" s="66">
        <v>18</v>
      </c>
      <c r="S60" s="24">
        <v>10</v>
      </c>
      <c r="T60" s="25">
        <v>18</v>
      </c>
      <c r="U60" s="6"/>
      <c r="V60" s="6"/>
      <c r="W60" s="6"/>
    </row>
    <row r="61" spans="1:52" ht="36.75" x14ac:dyDescent="0.25">
      <c r="A61" s="8">
        <v>46</v>
      </c>
      <c r="B61" s="65" t="s">
        <v>86</v>
      </c>
      <c r="C61" s="66">
        <v>22.54</v>
      </c>
      <c r="D61" s="13">
        <v>0</v>
      </c>
      <c r="E61" s="13">
        <v>153</v>
      </c>
      <c r="F61" s="64">
        <f t="shared" si="0"/>
        <v>6.7879325643300801</v>
      </c>
      <c r="G61" s="23">
        <v>0</v>
      </c>
      <c r="H61" s="22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42">
        <v>22</v>
      </c>
      <c r="Q61" s="68">
        <v>22</v>
      </c>
      <c r="R61" s="66">
        <v>15</v>
      </c>
      <c r="S61" s="24">
        <v>18</v>
      </c>
      <c r="T61" s="25">
        <v>11.7</v>
      </c>
      <c r="U61" s="6"/>
      <c r="V61" s="6"/>
      <c r="W61" s="6"/>
    </row>
    <row r="62" spans="1:52" ht="24.75" x14ac:dyDescent="0.25">
      <c r="A62" s="8">
        <v>47</v>
      </c>
      <c r="B62" s="11" t="s">
        <v>56</v>
      </c>
      <c r="C62" s="13">
        <v>634.28</v>
      </c>
      <c r="D62" s="13">
        <v>943</v>
      </c>
      <c r="E62" s="13">
        <v>1120</v>
      </c>
      <c r="F62" s="64">
        <f t="shared" si="0"/>
        <v>1.7657816737087721</v>
      </c>
      <c r="G62" s="23">
        <v>47</v>
      </c>
      <c r="H62" s="17">
        <v>0</v>
      </c>
      <c r="I62" s="23">
        <v>0</v>
      </c>
      <c r="J62" s="23">
        <v>0</v>
      </c>
      <c r="K62" s="23">
        <v>0</v>
      </c>
      <c r="L62" s="23">
        <v>29</v>
      </c>
      <c r="M62" s="23">
        <v>0</v>
      </c>
      <c r="N62" s="23">
        <v>24</v>
      </c>
      <c r="O62" s="23">
        <v>5</v>
      </c>
      <c r="P62" s="43">
        <v>89</v>
      </c>
      <c r="Q62" s="68">
        <v>89</v>
      </c>
      <c r="R62" s="66">
        <v>8</v>
      </c>
      <c r="S62" s="25">
        <v>89</v>
      </c>
      <c r="T62" s="25">
        <v>7.95</v>
      </c>
      <c r="U62" s="6">
        <v>13</v>
      </c>
      <c r="V62" s="17">
        <v>58</v>
      </c>
      <c r="W62" s="17">
        <v>18</v>
      </c>
      <c r="X62" s="45"/>
    </row>
    <row r="63" spans="1:52" s="30" customFormat="1" ht="25.5" customHeight="1" x14ac:dyDescent="0.25">
      <c r="A63" s="27"/>
      <c r="B63" s="27" t="s">
        <v>65</v>
      </c>
      <c r="C63" s="27">
        <v>2041.6690000000001</v>
      </c>
      <c r="D63" s="27">
        <f>SUM(D16:D62)</f>
        <v>9551</v>
      </c>
      <c r="E63" s="27">
        <v>9914</v>
      </c>
      <c r="F63" s="70" t="s">
        <v>66</v>
      </c>
      <c r="G63" s="70">
        <f>SUM(G16:G62)</f>
        <v>716</v>
      </c>
      <c r="H63" s="28" t="s">
        <v>66</v>
      </c>
      <c r="I63" s="28">
        <f t="shared" ref="I63:P63" si="4">SUM(I16:I62)</f>
        <v>0</v>
      </c>
      <c r="J63" s="28">
        <f t="shared" si="4"/>
        <v>0</v>
      </c>
      <c r="K63" s="28">
        <f t="shared" si="4"/>
        <v>0</v>
      </c>
      <c r="L63" s="70">
        <f t="shared" si="4"/>
        <v>628</v>
      </c>
      <c r="M63" s="70">
        <f t="shared" si="4"/>
        <v>29</v>
      </c>
      <c r="N63" s="70">
        <f t="shared" si="4"/>
        <v>473</v>
      </c>
      <c r="O63" s="70">
        <f t="shared" si="4"/>
        <v>126</v>
      </c>
      <c r="P63" s="44">
        <f t="shared" si="4"/>
        <v>1319</v>
      </c>
      <c r="Q63" s="70">
        <f>SUM(Q16:Q62)</f>
        <v>1299</v>
      </c>
      <c r="R63" s="70" t="s">
        <v>66</v>
      </c>
      <c r="S63" s="29">
        <f>SUM(S16:S62)</f>
        <v>950</v>
      </c>
      <c r="T63" s="29">
        <f>S63/E63*100</f>
        <v>9.5824087149485582</v>
      </c>
      <c r="U63" s="6">
        <v>13</v>
      </c>
      <c r="V63" s="17">
        <v>58</v>
      </c>
      <c r="W63" s="17">
        <v>18</v>
      </c>
    </row>
    <row r="64" spans="1:52" s="30" customFormat="1" ht="25.5" customHeight="1" x14ac:dyDescent="0.25">
      <c r="A64" s="35"/>
      <c r="B64" s="35"/>
      <c r="C64" s="35"/>
      <c r="D64" s="35"/>
      <c r="E64" s="35"/>
      <c r="F64" s="71"/>
      <c r="G64" s="71"/>
      <c r="H64" s="155"/>
      <c r="I64" s="155"/>
      <c r="J64" s="155"/>
      <c r="K64" s="155"/>
      <c r="L64" s="155"/>
      <c r="M64" s="155"/>
      <c r="N64" s="155"/>
      <c r="O64" s="155"/>
      <c r="P64" s="155"/>
      <c r="Q64" s="71"/>
      <c r="R64" s="71"/>
      <c r="S64" s="36"/>
      <c r="T64" s="37"/>
      <c r="U64" s="37"/>
      <c r="V64" s="38"/>
      <c r="W64" s="38"/>
      <c r="X64" s="38"/>
    </row>
    <row r="65" spans="1:24" s="30" customFormat="1" ht="48" customHeight="1" x14ac:dyDescent="0.25">
      <c r="A65" s="35"/>
      <c r="B65" s="30" t="s">
        <v>67</v>
      </c>
      <c r="C65" s="108" t="s">
        <v>69</v>
      </c>
      <c r="D65" s="108"/>
      <c r="E65" s="108"/>
      <c r="F65" s="72"/>
      <c r="G65" s="72"/>
      <c r="H65" s="31"/>
      <c r="I65" s="108" t="s">
        <v>72</v>
      </c>
      <c r="J65" s="108"/>
      <c r="K65" s="108"/>
      <c r="L65" s="108" t="s">
        <v>89</v>
      </c>
      <c r="M65" s="108"/>
      <c r="N65" s="108"/>
      <c r="O65" s="108"/>
      <c r="P65" s="108"/>
      <c r="Q65" s="71"/>
      <c r="R65" s="71"/>
      <c r="S65" s="36"/>
      <c r="T65" s="37"/>
      <c r="U65" s="37"/>
      <c r="V65" s="38"/>
      <c r="W65" s="38"/>
      <c r="X65" s="38"/>
    </row>
    <row r="66" spans="1:24" s="30" customFormat="1" ht="25.5" customHeight="1" x14ac:dyDescent="0.25">
      <c r="A66" s="35"/>
      <c r="B66"/>
      <c r="C66" s="106" t="s">
        <v>68</v>
      </c>
      <c r="D66" s="106"/>
      <c r="E66" s="106"/>
      <c r="F66" s="73" t="s">
        <v>70</v>
      </c>
      <c r="G66" s="73"/>
      <c r="H66" s="1"/>
      <c r="I66" s="111" t="s">
        <v>71</v>
      </c>
      <c r="J66" s="111"/>
      <c r="K66" s="111"/>
      <c r="L66" s="1"/>
      <c r="M66" s="1"/>
      <c r="N66" s="36"/>
      <c r="O66" s="36"/>
      <c r="P66" s="36"/>
      <c r="Q66" s="71"/>
      <c r="R66" s="71"/>
      <c r="S66" s="36"/>
      <c r="T66" s="37"/>
      <c r="U66" s="37"/>
      <c r="V66" s="38"/>
      <c r="W66" s="38"/>
      <c r="X66" s="38"/>
    </row>
    <row r="67" spans="1:24" x14ac:dyDescent="0.25">
      <c r="C67" s="1"/>
      <c r="D67" s="33"/>
      <c r="E67" s="32"/>
      <c r="F67" s="74"/>
      <c r="G67" s="74"/>
      <c r="H67" s="1"/>
      <c r="I67" s="1"/>
      <c r="J67" s="1"/>
      <c r="K67" s="1"/>
      <c r="L67" s="1"/>
      <c r="M67" s="1"/>
    </row>
    <row r="68" spans="1:24" x14ac:dyDescent="0.25">
      <c r="C68" s="1"/>
      <c r="D68" s="33"/>
      <c r="E68" s="32"/>
      <c r="F68" s="74"/>
      <c r="G68" s="74"/>
      <c r="H68" s="1"/>
      <c r="I68" s="1"/>
      <c r="J68" s="1"/>
      <c r="K68" s="1"/>
      <c r="L68" s="1"/>
      <c r="M68" s="1"/>
    </row>
    <row r="69" spans="1:24" x14ac:dyDescent="0.25">
      <c r="F69" s="67"/>
      <c r="G69" s="67"/>
    </row>
    <row r="70" spans="1:24" ht="15" customHeight="1" x14ac:dyDescent="0.25">
      <c r="F70" s="67"/>
      <c r="G70" s="67"/>
    </row>
    <row r="71" spans="1:24" x14ac:dyDescent="0.25">
      <c r="F71" s="67"/>
      <c r="G71" s="67"/>
    </row>
    <row r="72" spans="1:24" x14ac:dyDescent="0.25">
      <c r="F72" s="67"/>
      <c r="G72" s="67"/>
    </row>
    <row r="73" spans="1:24" x14ac:dyDescent="0.25">
      <c r="F73" s="67"/>
      <c r="G73" s="67"/>
    </row>
    <row r="74" spans="1:24" x14ac:dyDescent="0.25">
      <c r="F74" s="67"/>
      <c r="G74" s="67"/>
    </row>
    <row r="75" spans="1:24" x14ac:dyDescent="0.25">
      <c r="F75" s="67"/>
      <c r="G75" s="67"/>
    </row>
    <row r="76" spans="1:24" x14ac:dyDescent="0.25">
      <c r="F76" s="67"/>
      <c r="G76" s="67"/>
    </row>
    <row r="77" spans="1:24" x14ac:dyDescent="0.25">
      <c r="F77" s="67"/>
      <c r="G77" s="67"/>
    </row>
    <row r="78" spans="1:24" x14ac:dyDescent="0.25">
      <c r="F78" s="67"/>
      <c r="G78" s="67"/>
    </row>
    <row r="79" spans="1:24" x14ac:dyDescent="0.25">
      <c r="F79" s="67"/>
      <c r="G79" s="67"/>
    </row>
    <row r="80" spans="1:24" x14ac:dyDescent="0.25">
      <c r="F80" s="67"/>
      <c r="G80" s="67"/>
    </row>
    <row r="81" spans="6:7" x14ac:dyDescent="0.25">
      <c r="F81" s="67"/>
      <c r="G81" s="67"/>
    </row>
    <row r="82" spans="6:7" x14ac:dyDescent="0.25">
      <c r="F82" s="67"/>
      <c r="G82" s="67"/>
    </row>
    <row r="83" spans="6:7" x14ac:dyDescent="0.25">
      <c r="F83" s="67"/>
      <c r="G83" s="67"/>
    </row>
    <row r="84" spans="6:7" x14ac:dyDescent="0.25">
      <c r="F84" s="67"/>
      <c r="G84" s="67"/>
    </row>
    <row r="85" spans="6:7" x14ac:dyDescent="0.25">
      <c r="F85" s="67"/>
      <c r="G85" s="67"/>
    </row>
    <row r="86" spans="6:7" x14ac:dyDescent="0.25">
      <c r="F86" s="67"/>
      <c r="G86" s="67"/>
    </row>
    <row r="87" spans="6:7" x14ac:dyDescent="0.25">
      <c r="F87" s="67"/>
      <c r="G87" s="67"/>
    </row>
    <row r="88" spans="6:7" x14ac:dyDescent="0.25">
      <c r="F88" s="67"/>
      <c r="G88" s="67"/>
    </row>
    <row r="89" spans="6:7" x14ac:dyDescent="0.25">
      <c r="F89" s="67"/>
      <c r="G89" s="67"/>
    </row>
    <row r="90" spans="6:7" x14ac:dyDescent="0.25">
      <c r="F90" s="67"/>
      <c r="G90" s="67"/>
    </row>
    <row r="91" spans="6:7" x14ac:dyDescent="0.25">
      <c r="F91" s="67"/>
      <c r="G91" s="67"/>
    </row>
    <row r="92" spans="6:7" x14ac:dyDescent="0.25">
      <c r="F92" s="67"/>
      <c r="G92" s="67"/>
    </row>
    <row r="93" spans="6:7" x14ac:dyDescent="0.25">
      <c r="F93" s="67"/>
      <c r="G93" s="67"/>
    </row>
    <row r="94" spans="6:7" x14ac:dyDescent="0.25">
      <c r="F94" s="67"/>
      <c r="G94" s="67"/>
    </row>
    <row r="95" spans="6:7" x14ac:dyDescent="0.25">
      <c r="F95" s="67"/>
      <c r="G95" s="67"/>
    </row>
    <row r="96" spans="6:7" x14ac:dyDescent="0.25">
      <c r="F96" s="67"/>
      <c r="G96" s="67"/>
    </row>
    <row r="97" spans="6:7" x14ac:dyDescent="0.25">
      <c r="F97" s="67"/>
      <c r="G97" s="67"/>
    </row>
    <row r="98" spans="6:7" x14ac:dyDescent="0.25">
      <c r="F98" s="67"/>
      <c r="G98" s="67"/>
    </row>
    <row r="99" spans="6:7" x14ac:dyDescent="0.25">
      <c r="F99" s="67"/>
      <c r="G99" s="67"/>
    </row>
    <row r="100" spans="6:7" x14ac:dyDescent="0.25">
      <c r="F100" s="67"/>
      <c r="G100" s="67"/>
    </row>
    <row r="101" spans="6:7" x14ac:dyDescent="0.25">
      <c r="F101" s="67"/>
      <c r="G101" s="67"/>
    </row>
    <row r="102" spans="6:7" x14ac:dyDescent="0.25">
      <c r="F102" s="67"/>
      <c r="G102" s="67"/>
    </row>
    <row r="103" spans="6:7" x14ac:dyDescent="0.25">
      <c r="F103" s="67"/>
      <c r="G103" s="67"/>
    </row>
    <row r="104" spans="6:7" x14ac:dyDescent="0.25">
      <c r="F104" s="67"/>
      <c r="G104" s="67"/>
    </row>
    <row r="105" spans="6:7" x14ac:dyDescent="0.25">
      <c r="F105" s="67"/>
      <c r="G105" s="67"/>
    </row>
    <row r="106" spans="6:7" x14ac:dyDescent="0.25">
      <c r="F106" s="67"/>
      <c r="G106" s="67"/>
    </row>
    <row r="107" spans="6:7" x14ac:dyDescent="0.25">
      <c r="F107" s="67"/>
      <c r="G107" s="67"/>
    </row>
    <row r="108" spans="6:7" x14ac:dyDescent="0.25">
      <c r="F108" s="67"/>
      <c r="G108" s="67"/>
    </row>
    <row r="109" spans="6:7" x14ac:dyDescent="0.25">
      <c r="F109" s="67"/>
      <c r="G109" s="67"/>
    </row>
    <row r="110" spans="6:7" x14ac:dyDescent="0.25">
      <c r="F110" s="67"/>
      <c r="G110" s="67"/>
    </row>
  </sheetData>
  <mergeCells count="39">
    <mergeCell ref="S11:W11"/>
    <mergeCell ref="A2:X2"/>
    <mergeCell ref="A3:X3"/>
    <mergeCell ref="A4:X4"/>
    <mergeCell ref="Q10:X10"/>
    <mergeCell ref="G10:P10"/>
    <mergeCell ref="A6:W7"/>
    <mergeCell ref="A8:W8"/>
    <mergeCell ref="A9:W9"/>
    <mergeCell ref="T12:T14"/>
    <mergeCell ref="U12:W12"/>
    <mergeCell ref="U13:V13"/>
    <mergeCell ref="K13:K14"/>
    <mergeCell ref="L12:L14"/>
    <mergeCell ref="W13:W14"/>
    <mergeCell ref="P12:P14"/>
    <mergeCell ref="R12:R14"/>
    <mergeCell ref="S12:S14"/>
    <mergeCell ref="O13:O14"/>
    <mergeCell ref="C66:E66"/>
    <mergeCell ref="I66:K66"/>
    <mergeCell ref="L65:P65"/>
    <mergeCell ref="I65:K65"/>
    <mergeCell ref="C65:E65"/>
    <mergeCell ref="H64:P64"/>
    <mergeCell ref="A10:A14"/>
    <mergeCell ref="B10:B14"/>
    <mergeCell ref="C10:C14"/>
    <mergeCell ref="F10:F14"/>
    <mergeCell ref="D10:E13"/>
    <mergeCell ref="I13:J13"/>
    <mergeCell ref="G11:K11"/>
    <mergeCell ref="L11:O11"/>
    <mergeCell ref="G12:G14"/>
    <mergeCell ref="H12:H14"/>
    <mergeCell ref="I12:K12"/>
    <mergeCell ref="M13:N13"/>
    <mergeCell ref="M12:O12"/>
    <mergeCell ref="P11:R1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rowBreaks count="3" manualBreakCount="3">
    <brk id="41" max="35" man="1"/>
    <brk id="47" max="35" man="1"/>
    <brk id="53" max="35" man="1"/>
  </rowBreaks>
  <colBreaks count="1" manualBreakCount="1">
    <brk id="25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0183-BCD8-4C2C-A9EC-2378D46870D6}">
  <sheetPr>
    <pageSetUpPr fitToPage="1"/>
  </sheetPr>
  <dimension ref="A1:AY61"/>
  <sheetViews>
    <sheetView topLeftCell="A52" zoomScaleNormal="100" zoomScaleSheetLayoutView="90" workbookViewId="0">
      <selection activeCell="E12" sqref="E12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119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120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7">
        <v>20</v>
      </c>
      <c r="U11" s="17">
        <v>21</v>
      </c>
      <c r="V11" s="17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155</v>
      </c>
      <c r="E12" s="6">
        <v>162</v>
      </c>
      <c r="F12" s="82">
        <f t="shared" ref="F12:F57" si="0">E12/C12</f>
        <v>8.1</v>
      </c>
      <c r="G12" s="17">
        <v>15</v>
      </c>
      <c r="H12" s="17">
        <f t="shared" ref="H12:H13" si="1">ROUND(G12/D12*100,2)</f>
        <v>9.68</v>
      </c>
      <c r="I12" s="17">
        <v>0</v>
      </c>
      <c r="J12" s="17">
        <v>0</v>
      </c>
      <c r="K12" s="17">
        <v>0</v>
      </c>
      <c r="L12" s="17">
        <v>15</v>
      </c>
      <c r="M12" s="17">
        <v>0</v>
      </c>
      <c r="N12" s="17">
        <v>11</v>
      </c>
      <c r="O12" s="17">
        <v>4</v>
      </c>
      <c r="P12" s="68">
        <v>24</v>
      </c>
      <c r="Q12" s="69">
        <f t="shared" ref="Q12:Q14" si="2">ROUND(P12/E12*100,2)</f>
        <v>14.81</v>
      </c>
      <c r="R12" s="24">
        <v>19</v>
      </c>
      <c r="S12" s="47">
        <f t="shared" ref="S12:S14" si="3">R12/E12*100</f>
        <v>11.728395061728394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66</v>
      </c>
      <c r="E13" s="6">
        <v>61</v>
      </c>
      <c r="F13" s="82">
        <f t="shared" si="0"/>
        <v>6.2244897959183669</v>
      </c>
      <c r="G13" s="17">
        <v>6</v>
      </c>
      <c r="H13" s="17">
        <f t="shared" si="1"/>
        <v>9.09</v>
      </c>
      <c r="I13" s="17">
        <v>0</v>
      </c>
      <c r="J13" s="17">
        <v>0</v>
      </c>
      <c r="K13" s="17">
        <v>0</v>
      </c>
      <c r="L13" s="17">
        <v>6</v>
      </c>
      <c r="M13" s="17">
        <v>0</v>
      </c>
      <c r="N13" s="17">
        <v>5</v>
      </c>
      <c r="O13" s="17">
        <v>1</v>
      </c>
      <c r="P13" s="68">
        <v>9</v>
      </c>
      <c r="Q13" s="69">
        <f t="shared" si="2"/>
        <v>14.75</v>
      </c>
      <c r="R13" s="24">
        <v>6</v>
      </c>
      <c r="S13" s="47">
        <f t="shared" si="3"/>
        <v>9.8360655737704921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225</v>
      </c>
      <c r="E14" s="6">
        <v>233</v>
      </c>
      <c r="F14" s="87">
        <f t="shared" si="0"/>
        <v>6.2972972972972974</v>
      </c>
      <c r="G14" s="17">
        <v>24</v>
      </c>
      <c r="H14" s="17">
        <f>ROUND(G14/D14*100,2)</f>
        <v>10.67</v>
      </c>
      <c r="I14" s="17">
        <v>0</v>
      </c>
      <c r="J14" s="17">
        <v>0</v>
      </c>
      <c r="K14" s="17">
        <v>0</v>
      </c>
      <c r="L14" s="17">
        <v>24</v>
      </c>
      <c r="M14" s="17">
        <v>0</v>
      </c>
      <c r="N14" s="17">
        <v>18</v>
      </c>
      <c r="O14" s="17">
        <v>6</v>
      </c>
      <c r="P14" s="68">
        <v>34</v>
      </c>
      <c r="Q14" s="69">
        <f t="shared" si="2"/>
        <v>14.59</v>
      </c>
      <c r="R14" s="24">
        <v>25</v>
      </c>
      <c r="S14" s="47">
        <f t="shared" si="3"/>
        <v>10.72961373390558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271</v>
      </c>
      <c r="E15" s="6">
        <v>282</v>
      </c>
      <c r="F15" s="87">
        <f t="shared" si="0"/>
        <v>6.2389380530973444</v>
      </c>
      <c r="G15" s="17">
        <v>25</v>
      </c>
      <c r="H15" s="17">
        <f t="shared" ref="H15:H58" si="4">ROUND(G15/D15*100,2)</f>
        <v>9.23</v>
      </c>
      <c r="I15" s="17">
        <v>0</v>
      </c>
      <c r="J15" s="17">
        <v>0</v>
      </c>
      <c r="K15" s="17">
        <v>0</v>
      </c>
      <c r="L15" s="17">
        <v>18</v>
      </c>
      <c r="M15" s="17">
        <v>0</v>
      </c>
      <c r="N15" s="17">
        <v>13</v>
      </c>
      <c r="O15" s="17">
        <v>5</v>
      </c>
      <c r="P15" s="68">
        <v>42</v>
      </c>
      <c r="Q15" s="69">
        <f t="shared" ref="Q15:Q58" si="5">ROUND(P15/E15*100,2)</f>
        <v>14.89</v>
      </c>
      <c r="R15" s="24">
        <v>25</v>
      </c>
      <c r="S15" s="47">
        <f t="shared" ref="S15:S58" si="6">R15/E15*100</f>
        <v>8.8652482269503547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92</v>
      </c>
      <c r="E16" s="6">
        <v>94</v>
      </c>
      <c r="F16" s="87">
        <f t="shared" si="0"/>
        <v>5.7317073170731714</v>
      </c>
      <c r="G16" s="17">
        <v>11</v>
      </c>
      <c r="H16" s="17">
        <f t="shared" si="4"/>
        <v>11.96</v>
      </c>
      <c r="I16" s="17">
        <v>0</v>
      </c>
      <c r="J16" s="17">
        <v>0</v>
      </c>
      <c r="K16" s="17">
        <v>0</v>
      </c>
      <c r="L16" s="17">
        <v>10</v>
      </c>
      <c r="M16" s="17">
        <v>0</v>
      </c>
      <c r="N16" s="17">
        <v>8</v>
      </c>
      <c r="O16" s="17">
        <v>2</v>
      </c>
      <c r="P16" s="68">
        <v>11</v>
      </c>
      <c r="Q16" s="69">
        <f t="shared" si="5"/>
        <v>11.7</v>
      </c>
      <c r="R16" s="24">
        <v>11</v>
      </c>
      <c r="S16" s="47">
        <f t="shared" si="6"/>
        <v>11.702127659574469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20</v>
      </c>
      <c r="E17" s="6">
        <v>21</v>
      </c>
      <c r="F17" s="88">
        <f t="shared" si="0"/>
        <v>4.751131221719457</v>
      </c>
      <c r="G17" s="17">
        <v>0</v>
      </c>
      <c r="H17" s="17">
        <f t="shared" si="4"/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68">
        <v>0</v>
      </c>
      <c r="Q17" s="69">
        <f t="shared" si="5"/>
        <v>0</v>
      </c>
      <c r="R17" s="24">
        <v>0</v>
      </c>
      <c r="S17" s="47">
        <f t="shared" si="6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92</v>
      </c>
      <c r="E18" s="6">
        <v>90</v>
      </c>
      <c r="F18" s="87">
        <f t="shared" si="0"/>
        <v>5.1516886090440757</v>
      </c>
      <c r="G18" s="17">
        <v>11</v>
      </c>
      <c r="H18" s="17">
        <f t="shared" si="4"/>
        <v>11.96</v>
      </c>
      <c r="I18" s="17">
        <v>0</v>
      </c>
      <c r="J18" s="17">
        <v>0</v>
      </c>
      <c r="K18" s="17">
        <v>0</v>
      </c>
      <c r="L18" s="17">
        <v>8</v>
      </c>
      <c r="M18" s="17">
        <v>0</v>
      </c>
      <c r="N18" s="17">
        <v>8</v>
      </c>
      <c r="O18" s="17">
        <v>0</v>
      </c>
      <c r="P18" s="68">
        <v>10</v>
      </c>
      <c r="Q18" s="69">
        <f t="shared" si="5"/>
        <v>11.11</v>
      </c>
      <c r="R18" s="24">
        <v>10</v>
      </c>
      <c r="S18" s="47">
        <f t="shared" si="6"/>
        <v>11.111111111111111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16</v>
      </c>
      <c r="E19" s="6">
        <v>16</v>
      </c>
      <c r="F19" s="87">
        <f t="shared" si="0"/>
        <v>4.3835616438356162</v>
      </c>
      <c r="G19" s="17">
        <v>0</v>
      </c>
      <c r="H19" s="17">
        <f t="shared" si="4"/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68">
        <v>0</v>
      </c>
      <c r="Q19" s="69">
        <f t="shared" si="5"/>
        <v>0</v>
      </c>
      <c r="R19" s="24">
        <v>0</v>
      </c>
      <c r="S19" s="47">
        <f t="shared" si="6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125</v>
      </c>
      <c r="C20" s="9">
        <v>7.9</v>
      </c>
      <c r="D20" s="6">
        <v>109</v>
      </c>
      <c r="E20" s="6">
        <v>101</v>
      </c>
      <c r="F20" s="88">
        <f t="shared" si="0"/>
        <v>12.784810126582277</v>
      </c>
      <c r="G20" s="17">
        <v>21</v>
      </c>
      <c r="H20" s="17">
        <f t="shared" si="4"/>
        <v>19.27</v>
      </c>
      <c r="I20" s="17">
        <v>0</v>
      </c>
      <c r="J20" s="17">
        <v>0</v>
      </c>
      <c r="K20" s="17">
        <v>0</v>
      </c>
      <c r="L20" s="17">
        <v>8</v>
      </c>
      <c r="M20" s="17">
        <v>0</v>
      </c>
      <c r="N20" s="17">
        <v>7</v>
      </c>
      <c r="O20" s="17">
        <v>1</v>
      </c>
      <c r="P20" s="68">
        <v>20</v>
      </c>
      <c r="Q20" s="69">
        <f t="shared" si="5"/>
        <v>19.8</v>
      </c>
      <c r="R20" s="24">
        <v>9</v>
      </c>
      <c r="S20" s="47">
        <f t="shared" si="6"/>
        <v>8.9108910891089099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4" x14ac:dyDescent="0.25">
      <c r="A21" s="8">
        <v>7</v>
      </c>
      <c r="B21" s="10" t="s">
        <v>82</v>
      </c>
      <c r="C21" s="9">
        <v>3.8969999999999998</v>
      </c>
      <c r="D21" s="6">
        <v>45</v>
      </c>
      <c r="E21" s="6">
        <v>51</v>
      </c>
      <c r="F21" s="69">
        <f t="shared" si="0"/>
        <v>13.086989992301771</v>
      </c>
      <c r="G21" s="17">
        <v>8</v>
      </c>
      <c r="H21" s="17">
        <f t="shared" si="4"/>
        <v>17.78</v>
      </c>
      <c r="I21" s="17">
        <v>0</v>
      </c>
      <c r="J21" s="17">
        <v>0</v>
      </c>
      <c r="K21" s="17">
        <v>0</v>
      </c>
      <c r="L21" s="17">
        <v>8</v>
      </c>
      <c r="M21" s="17">
        <v>0</v>
      </c>
      <c r="N21" s="17">
        <v>6</v>
      </c>
      <c r="O21" s="17">
        <v>2</v>
      </c>
      <c r="P21" s="68">
        <v>10</v>
      </c>
      <c r="Q21" s="69">
        <f t="shared" si="5"/>
        <v>19.61</v>
      </c>
      <c r="R21" s="24">
        <v>10</v>
      </c>
      <c r="S21" s="47">
        <f t="shared" si="6"/>
        <v>19.607843137254903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231</v>
      </c>
      <c r="E22" s="6">
        <v>204</v>
      </c>
      <c r="F22" s="69">
        <f t="shared" si="0"/>
        <v>11.838440111420613</v>
      </c>
      <c r="G22" s="17">
        <v>10</v>
      </c>
      <c r="H22" s="17">
        <f t="shared" si="4"/>
        <v>4.33</v>
      </c>
      <c r="I22" s="17">
        <v>0</v>
      </c>
      <c r="J22" s="17">
        <v>0</v>
      </c>
      <c r="K22" s="17">
        <v>0</v>
      </c>
      <c r="L22" s="17">
        <v>10</v>
      </c>
      <c r="M22" s="17">
        <v>0</v>
      </c>
      <c r="N22" s="17">
        <v>9</v>
      </c>
      <c r="O22" s="17">
        <v>1</v>
      </c>
      <c r="P22" s="68">
        <v>36</v>
      </c>
      <c r="Q22" s="69">
        <f t="shared" si="5"/>
        <v>17.649999999999999</v>
      </c>
      <c r="R22" s="24">
        <v>10</v>
      </c>
      <c r="S22" s="47">
        <f t="shared" si="6"/>
        <v>4.9019607843137258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65</v>
      </c>
      <c r="E23" s="6">
        <v>75</v>
      </c>
      <c r="F23" s="82">
        <f t="shared" si="0"/>
        <v>7.6530612244897958</v>
      </c>
      <c r="G23" s="17">
        <v>9</v>
      </c>
      <c r="H23" s="17">
        <f t="shared" si="4"/>
        <v>13.85</v>
      </c>
      <c r="I23" s="17">
        <v>0</v>
      </c>
      <c r="J23" s="17">
        <v>0</v>
      </c>
      <c r="K23" s="17">
        <v>0</v>
      </c>
      <c r="L23" s="17">
        <v>9</v>
      </c>
      <c r="M23" s="17">
        <v>0</v>
      </c>
      <c r="N23" s="17">
        <v>8</v>
      </c>
      <c r="O23" s="17">
        <v>1</v>
      </c>
      <c r="P23" s="68">
        <v>11</v>
      </c>
      <c r="Q23" s="69">
        <f t="shared" si="5"/>
        <v>14.67</v>
      </c>
      <c r="R23" s="24">
        <v>11</v>
      </c>
      <c r="S23" s="47">
        <f t="shared" si="6"/>
        <v>14.666666666666666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4" x14ac:dyDescent="0.25">
      <c r="A24" s="8">
        <v>10</v>
      </c>
      <c r="B24" s="10" t="s">
        <v>33</v>
      </c>
      <c r="C24" s="9">
        <v>4.1079999999999997</v>
      </c>
      <c r="D24" s="6">
        <v>34</v>
      </c>
      <c r="E24" s="6">
        <v>34</v>
      </c>
      <c r="F24" s="87">
        <f t="shared" si="0"/>
        <v>8.2765335929892903</v>
      </c>
      <c r="G24" s="17">
        <v>1</v>
      </c>
      <c r="H24" s="17">
        <f t="shared" si="4"/>
        <v>2.94</v>
      </c>
      <c r="I24" s="17">
        <v>0</v>
      </c>
      <c r="J24" s="17">
        <v>0</v>
      </c>
      <c r="K24" s="17">
        <v>0</v>
      </c>
      <c r="L24" s="17">
        <v>1</v>
      </c>
      <c r="M24" s="17">
        <v>0</v>
      </c>
      <c r="N24" s="17">
        <v>1</v>
      </c>
      <c r="O24" s="17">
        <v>0</v>
      </c>
      <c r="P24" s="68">
        <v>5</v>
      </c>
      <c r="Q24" s="69">
        <f t="shared" si="5"/>
        <v>14.71</v>
      </c>
      <c r="R24" s="24">
        <v>1</v>
      </c>
      <c r="S24" s="47">
        <f t="shared" si="6"/>
        <v>2.9411764705882351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80</v>
      </c>
      <c r="E25" s="40">
        <v>69</v>
      </c>
      <c r="F25" s="87">
        <f t="shared" si="0"/>
        <v>5.1263001485884097</v>
      </c>
      <c r="G25" s="17">
        <v>8</v>
      </c>
      <c r="H25" s="84">
        <f t="shared" si="4"/>
        <v>10</v>
      </c>
      <c r="I25" s="17">
        <v>0</v>
      </c>
      <c r="J25" s="17">
        <v>0</v>
      </c>
      <c r="K25" s="17">
        <v>0</v>
      </c>
      <c r="L25" s="17">
        <v>8</v>
      </c>
      <c r="M25" s="17">
        <v>0</v>
      </c>
      <c r="N25" s="17">
        <v>6</v>
      </c>
      <c r="O25" s="17">
        <v>2</v>
      </c>
      <c r="P25" s="68">
        <v>8</v>
      </c>
      <c r="Q25" s="69">
        <f t="shared" si="5"/>
        <v>11.59</v>
      </c>
      <c r="R25" s="24">
        <v>8</v>
      </c>
      <c r="S25" s="47">
        <f t="shared" si="6"/>
        <v>11.594202898550725</v>
      </c>
      <c r="T25" s="6"/>
      <c r="U25" s="6"/>
      <c r="V25" s="6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>
        <v>0</v>
      </c>
      <c r="E26" s="40">
        <v>0</v>
      </c>
      <c r="F26" s="87">
        <v>0</v>
      </c>
      <c r="G26" s="17">
        <v>0</v>
      </c>
      <c r="H26" s="84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68">
        <v>0</v>
      </c>
      <c r="Q26" s="69">
        <v>0</v>
      </c>
      <c r="R26" s="24">
        <v>0</v>
      </c>
      <c r="S26" s="47">
        <v>0</v>
      </c>
      <c r="T26" s="6"/>
      <c r="U26" s="6"/>
      <c r="V26" s="6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189</v>
      </c>
      <c r="E27" s="6">
        <v>185</v>
      </c>
      <c r="F27" s="87">
        <f t="shared" si="0"/>
        <v>7.2903530895334168</v>
      </c>
      <c r="G27" s="17">
        <v>15</v>
      </c>
      <c r="H27" s="17">
        <f t="shared" si="4"/>
        <v>7.94</v>
      </c>
      <c r="I27" s="17">
        <v>0</v>
      </c>
      <c r="J27" s="17">
        <v>0</v>
      </c>
      <c r="K27" s="17">
        <v>0</v>
      </c>
      <c r="L27" s="17">
        <v>15</v>
      </c>
      <c r="M27" s="17">
        <v>0</v>
      </c>
      <c r="N27" s="17">
        <v>13</v>
      </c>
      <c r="O27" s="17">
        <v>2</v>
      </c>
      <c r="P27" s="68">
        <v>27</v>
      </c>
      <c r="Q27" s="69">
        <f t="shared" si="5"/>
        <v>14.59</v>
      </c>
      <c r="R27" s="24">
        <v>18</v>
      </c>
      <c r="S27" s="47">
        <f t="shared" si="6"/>
        <v>9.7297297297297298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4" x14ac:dyDescent="0.25">
      <c r="A28" s="8">
        <v>13</v>
      </c>
      <c r="B28" s="10" t="s">
        <v>35</v>
      </c>
      <c r="C28" s="9">
        <v>17.8</v>
      </c>
      <c r="D28" s="6">
        <v>105</v>
      </c>
      <c r="E28" s="6">
        <v>106</v>
      </c>
      <c r="F28" s="87">
        <f t="shared" si="0"/>
        <v>5.9550561797752808</v>
      </c>
      <c r="G28" s="17">
        <v>12</v>
      </c>
      <c r="H28" s="17">
        <f t="shared" si="4"/>
        <v>11.43</v>
      </c>
      <c r="I28" s="17">
        <v>0</v>
      </c>
      <c r="J28" s="17">
        <v>0</v>
      </c>
      <c r="K28" s="17">
        <v>0</v>
      </c>
      <c r="L28" s="17">
        <v>12</v>
      </c>
      <c r="M28" s="17">
        <v>0</v>
      </c>
      <c r="N28" s="17">
        <v>8</v>
      </c>
      <c r="O28" s="17">
        <v>4</v>
      </c>
      <c r="P28" s="68">
        <v>12</v>
      </c>
      <c r="Q28" s="69">
        <f t="shared" si="5"/>
        <v>11.32</v>
      </c>
      <c r="R28" s="24">
        <v>12</v>
      </c>
      <c r="S28" s="47">
        <f t="shared" si="6"/>
        <v>11.320754716981133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4" x14ac:dyDescent="0.25">
      <c r="A29" s="8">
        <v>14</v>
      </c>
      <c r="B29" s="10" t="s">
        <v>36</v>
      </c>
      <c r="C29" s="9">
        <v>11.77</v>
      </c>
      <c r="D29" s="6">
        <v>138</v>
      </c>
      <c r="E29" s="6">
        <v>166</v>
      </c>
      <c r="F29" s="87">
        <f t="shared" si="0"/>
        <v>14.103653355989804</v>
      </c>
      <c r="G29" s="17">
        <v>20</v>
      </c>
      <c r="H29" s="17">
        <f t="shared" si="4"/>
        <v>14.49</v>
      </c>
      <c r="I29" s="17">
        <v>0</v>
      </c>
      <c r="J29" s="17">
        <v>0</v>
      </c>
      <c r="K29" s="17">
        <v>0</v>
      </c>
      <c r="L29" s="17">
        <v>14</v>
      </c>
      <c r="M29" s="17">
        <v>0</v>
      </c>
      <c r="N29" s="17">
        <v>10</v>
      </c>
      <c r="O29" s="17">
        <v>4</v>
      </c>
      <c r="P29" s="68">
        <v>33</v>
      </c>
      <c r="Q29" s="69">
        <f t="shared" si="5"/>
        <v>19.88</v>
      </c>
      <c r="R29" s="24">
        <v>33</v>
      </c>
      <c r="S29" s="47">
        <f t="shared" si="6"/>
        <v>19.879518072289155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90</v>
      </c>
      <c r="E30" s="6">
        <v>80</v>
      </c>
      <c r="F30" s="87">
        <f t="shared" si="0"/>
        <v>7.2202166064981945</v>
      </c>
      <c r="G30" s="17">
        <v>12</v>
      </c>
      <c r="H30" s="17">
        <f t="shared" si="4"/>
        <v>13.33</v>
      </c>
      <c r="I30" s="17">
        <v>0</v>
      </c>
      <c r="J30" s="17">
        <v>0</v>
      </c>
      <c r="K30" s="17">
        <v>0</v>
      </c>
      <c r="L30" s="17">
        <v>12</v>
      </c>
      <c r="M30" s="17">
        <v>0</v>
      </c>
      <c r="N30" s="17">
        <v>11</v>
      </c>
      <c r="O30" s="17">
        <v>1</v>
      </c>
      <c r="P30" s="68">
        <v>12</v>
      </c>
      <c r="Q30" s="69">
        <f t="shared" si="5"/>
        <v>15</v>
      </c>
      <c r="R30" s="24">
        <v>12</v>
      </c>
      <c r="S30" s="47">
        <f t="shared" si="6"/>
        <v>15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409</v>
      </c>
      <c r="E31" s="6">
        <v>271</v>
      </c>
      <c r="F31" s="87">
        <f t="shared" si="0"/>
        <v>10.97165991902834</v>
      </c>
      <c r="G31" s="17">
        <v>24</v>
      </c>
      <c r="H31" s="17">
        <f t="shared" si="4"/>
        <v>5.87</v>
      </c>
      <c r="I31" s="17">
        <v>0</v>
      </c>
      <c r="J31" s="17">
        <v>0</v>
      </c>
      <c r="K31" s="17">
        <v>0</v>
      </c>
      <c r="L31" s="17">
        <v>24</v>
      </c>
      <c r="M31" s="17">
        <v>0</v>
      </c>
      <c r="N31" s="17">
        <v>20</v>
      </c>
      <c r="O31" s="17">
        <v>4</v>
      </c>
      <c r="P31" s="68">
        <v>48</v>
      </c>
      <c r="Q31" s="69">
        <f t="shared" si="5"/>
        <v>17.71</v>
      </c>
      <c r="R31" s="24">
        <v>24</v>
      </c>
      <c r="S31" s="47">
        <f t="shared" si="6"/>
        <v>8.8560885608856079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113</v>
      </c>
      <c r="E32" s="6">
        <v>112</v>
      </c>
      <c r="F32" s="87">
        <f t="shared" si="0"/>
        <v>9.2646207295888825</v>
      </c>
      <c r="G32" s="17">
        <v>8</v>
      </c>
      <c r="H32" s="17">
        <f t="shared" si="4"/>
        <v>7.08</v>
      </c>
      <c r="I32" s="17">
        <v>0</v>
      </c>
      <c r="J32" s="17">
        <v>0</v>
      </c>
      <c r="K32" s="17">
        <v>0</v>
      </c>
      <c r="L32" s="17">
        <v>8</v>
      </c>
      <c r="M32" s="17">
        <v>0</v>
      </c>
      <c r="N32" s="17">
        <v>7</v>
      </c>
      <c r="O32" s="17">
        <v>1</v>
      </c>
      <c r="P32" s="68">
        <v>20</v>
      </c>
      <c r="Q32" s="69">
        <f t="shared" si="5"/>
        <v>17.86</v>
      </c>
      <c r="R32" s="24">
        <v>8</v>
      </c>
      <c r="S32" s="47">
        <f t="shared" si="6"/>
        <v>7.1428571428571423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69</v>
      </c>
      <c r="E33" s="6">
        <v>82</v>
      </c>
      <c r="F33" s="87">
        <f t="shared" si="0"/>
        <v>6.7903279231533613</v>
      </c>
      <c r="G33" s="17">
        <v>6</v>
      </c>
      <c r="H33" s="17">
        <f t="shared" si="4"/>
        <v>8.6999999999999993</v>
      </c>
      <c r="I33" s="17">
        <v>0</v>
      </c>
      <c r="J33" s="17">
        <v>0</v>
      </c>
      <c r="K33" s="17">
        <v>0</v>
      </c>
      <c r="L33" s="17">
        <v>6</v>
      </c>
      <c r="M33" s="17">
        <v>0</v>
      </c>
      <c r="N33" s="17">
        <v>6</v>
      </c>
      <c r="O33" s="17">
        <v>0</v>
      </c>
      <c r="P33" s="68">
        <v>12</v>
      </c>
      <c r="Q33" s="69">
        <f t="shared" si="5"/>
        <v>14.63</v>
      </c>
      <c r="R33" s="24">
        <v>9</v>
      </c>
      <c r="S33" s="47">
        <f t="shared" si="6"/>
        <v>10.975609756097562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52</v>
      </c>
      <c r="E34" s="6">
        <v>58</v>
      </c>
      <c r="F34" s="87">
        <f t="shared" si="0"/>
        <v>11.020330609918298</v>
      </c>
      <c r="G34" s="17">
        <v>7</v>
      </c>
      <c r="H34" s="17">
        <f t="shared" si="4"/>
        <v>13.46</v>
      </c>
      <c r="I34" s="17">
        <v>0</v>
      </c>
      <c r="J34" s="17">
        <v>0</v>
      </c>
      <c r="K34" s="17">
        <v>0</v>
      </c>
      <c r="L34" s="17">
        <v>7</v>
      </c>
      <c r="M34" s="17">
        <v>0</v>
      </c>
      <c r="N34" s="17">
        <v>5</v>
      </c>
      <c r="O34" s="17">
        <v>2</v>
      </c>
      <c r="P34" s="68">
        <v>10</v>
      </c>
      <c r="Q34" s="69">
        <f t="shared" si="5"/>
        <v>17.239999999999998</v>
      </c>
      <c r="R34" s="24">
        <v>10</v>
      </c>
      <c r="S34" s="47">
        <f t="shared" si="6"/>
        <v>17.241379310344829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104</v>
      </c>
      <c r="E35" s="6">
        <v>100</v>
      </c>
      <c r="F35" s="87">
        <f t="shared" si="0"/>
        <v>8.5178875638841571</v>
      </c>
      <c r="G35" s="17">
        <v>15</v>
      </c>
      <c r="H35" s="17">
        <f t="shared" si="4"/>
        <v>14.42</v>
      </c>
      <c r="I35" s="17">
        <v>0</v>
      </c>
      <c r="J35" s="17">
        <v>0</v>
      </c>
      <c r="K35" s="17">
        <v>0</v>
      </c>
      <c r="L35" s="17">
        <v>15</v>
      </c>
      <c r="M35" s="17">
        <v>0</v>
      </c>
      <c r="N35" s="17">
        <v>11</v>
      </c>
      <c r="O35" s="17">
        <v>4</v>
      </c>
      <c r="P35" s="68">
        <v>15</v>
      </c>
      <c r="Q35" s="69">
        <f t="shared" si="5"/>
        <v>15</v>
      </c>
      <c r="R35" s="24">
        <v>15</v>
      </c>
      <c r="S35" s="47">
        <f t="shared" si="6"/>
        <v>15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158</v>
      </c>
      <c r="E36" s="6">
        <v>126</v>
      </c>
      <c r="F36" s="87">
        <f t="shared" si="0"/>
        <v>5.8972198820556025</v>
      </c>
      <c r="G36" s="17">
        <v>13</v>
      </c>
      <c r="H36" s="17">
        <f t="shared" si="4"/>
        <v>8.23</v>
      </c>
      <c r="I36" s="17">
        <v>0</v>
      </c>
      <c r="J36" s="17">
        <v>0</v>
      </c>
      <c r="K36" s="17">
        <v>0</v>
      </c>
      <c r="L36" s="17">
        <v>13</v>
      </c>
      <c r="M36" s="17">
        <v>0</v>
      </c>
      <c r="N36" s="17">
        <v>11</v>
      </c>
      <c r="O36" s="17">
        <v>2</v>
      </c>
      <c r="P36" s="68">
        <v>15</v>
      </c>
      <c r="Q36" s="69">
        <f t="shared" si="5"/>
        <v>11.9</v>
      </c>
      <c r="R36" s="24">
        <v>13</v>
      </c>
      <c r="S36" s="47">
        <f t="shared" si="6"/>
        <v>10.317460317460316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>
        <v>216</v>
      </c>
      <c r="E37" s="6">
        <v>257</v>
      </c>
      <c r="F37" s="87">
        <f t="shared" si="0"/>
        <v>6.8786467533857927</v>
      </c>
      <c r="G37" s="17">
        <v>15</v>
      </c>
      <c r="H37" s="17">
        <f t="shared" si="4"/>
        <v>6.94</v>
      </c>
      <c r="I37" s="17">
        <v>0</v>
      </c>
      <c r="J37" s="17">
        <v>0</v>
      </c>
      <c r="K37" s="17">
        <v>0</v>
      </c>
      <c r="L37" s="17">
        <v>15</v>
      </c>
      <c r="M37" s="17">
        <v>0</v>
      </c>
      <c r="N37" s="17">
        <v>12</v>
      </c>
      <c r="O37" s="17">
        <v>3</v>
      </c>
      <c r="P37" s="68">
        <v>38</v>
      </c>
      <c r="Q37" s="69">
        <f t="shared" si="5"/>
        <v>14.79</v>
      </c>
      <c r="R37" s="24">
        <v>15</v>
      </c>
      <c r="S37" s="47">
        <f t="shared" si="6"/>
        <v>5.836575875486381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>
        <v>280</v>
      </c>
      <c r="E38" s="6">
        <v>288</v>
      </c>
      <c r="F38" s="87">
        <f t="shared" si="0"/>
        <v>5.7812750923398104</v>
      </c>
      <c r="G38" s="17">
        <v>22</v>
      </c>
      <c r="H38" s="17">
        <f t="shared" si="4"/>
        <v>7.86</v>
      </c>
      <c r="I38" s="17">
        <v>0</v>
      </c>
      <c r="J38" s="17">
        <v>0</v>
      </c>
      <c r="K38" s="17">
        <v>0</v>
      </c>
      <c r="L38" s="17">
        <v>16</v>
      </c>
      <c r="M38" s="17">
        <v>0</v>
      </c>
      <c r="N38" s="17">
        <v>11</v>
      </c>
      <c r="O38" s="17">
        <v>5</v>
      </c>
      <c r="P38" s="68">
        <v>34</v>
      </c>
      <c r="Q38" s="69">
        <f t="shared" si="5"/>
        <v>11.81</v>
      </c>
      <c r="R38" s="24">
        <v>23</v>
      </c>
      <c r="S38" s="47">
        <f t="shared" si="6"/>
        <v>7.9861111111111107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210</v>
      </c>
      <c r="E39" s="6">
        <v>182</v>
      </c>
      <c r="F39" s="87">
        <f t="shared" si="0"/>
        <v>7.592190889370932</v>
      </c>
      <c r="G39" s="17">
        <v>15</v>
      </c>
      <c r="H39" s="17">
        <f t="shared" si="4"/>
        <v>7.14</v>
      </c>
      <c r="I39" s="17">
        <v>0</v>
      </c>
      <c r="J39" s="17">
        <v>0</v>
      </c>
      <c r="K39" s="17">
        <v>0</v>
      </c>
      <c r="L39" s="17">
        <v>15</v>
      </c>
      <c r="M39" s="17">
        <v>0</v>
      </c>
      <c r="N39" s="17">
        <v>14</v>
      </c>
      <c r="O39" s="17">
        <v>1</v>
      </c>
      <c r="P39" s="68">
        <v>27</v>
      </c>
      <c r="Q39" s="69">
        <f t="shared" si="5"/>
        <v>14.84</v>
      </c>
      <c r="R39" s="24">
        <v>18</v>
      </c>
      <c r="S39" s="47">
        <f t="shared" si="6"/>
        <v>9.8901098901098905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153</v>
      </c>
      <c r="E40" s="6">
        <v>154</v>
      </c>
      <c r="F40" s="87">
        <f t="shared" si="0"/>
        <v>4.8888888888888893</v>
      </c>
      <c r="G40" s="17">
        <v>18</v>
      </c>
      <c r="H40" s="17">
        <f t="shared" si="4"/>
        <v>11.76</v>
      </c>
      <c r="I40" s="17">
        <v>0</v>
      </c>
      <c r="J40" s="17">
        <v>0</v>
      </c>
      <c r="K40" s="17">
        <v>0</v>
      </c>
      <c r="L40" s="17">
        <v>18</v>
      </c>
      <c r="M40" s="17">
        <v>0</v>
      </c>
      <c r="N40" s="17">
        <v>18</v>
      </c>
      <c r="O40" s="17">
        <v>0</v>
      </c>
      <c r="P40" s="68">
        <v>18</v>
      </c>
      <c r="Q40" s="69">
        <f t="shared" si="5"/>
        <v>11.69</v>
      </c>
      <c r="R40" s="24">
        <v>18</v>
      </c>
      <c r="S40" s="47">
        <f t="shared" si="6"/>
        <v>11.688311688311687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369</v>
      </c>
      <c r="E41" s="6">
        <v>364</v>
      </c>
      <c r="F41" s="87">
        <f t="shared" si="0"/>
        <v>9.3402786687536903</v>
      </c>
      <c r="G41" s="17">
        <v>23</v>
      </c>
      <c r="H41" s="17">
        <f t="shared" si="4"/>
        <v>6.23</v>
      </c>
      <c r="I41" s="17">
        <v>0</v>
      </c>
      <c r="J41" s="17">
        <v>0</v>
      </c>
      <c r="K41" s="17">
        <v>0</v>
      </c>
      <c r="L41" s="17">
        <v>23</v>
      </c>
      <c r="M41" s="17">
        <v>0</v>
      </c>
      <c r="N41" s="17">
        <v>19</v>
      </c>
      <c r="O41" s="17">
        <v>4</v>
      </c>
      <c r="P41" s="68">
        <v>65</v>
      </c>
      <c r="Q41" s="69">
        <f t="shared" si="5"/>
        <v>17.86</v>
      </c>
      <c r="R41" s="24">
        <v>23</v>
      </c>
      <c r="S41" s="47">
        <f t="shared" si="6"/>
        <v>6.3186813186813184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240</v>
      </c>
      <c r="E42" s="6">
        <v>238</v>
      </c>
      <c r="F42" s="87">
        <f t="shared" si="0"/>
        <v>3.979933110367893</v>
      </c>
      <c r="G42" s="17">
        <v>27</v>
      </c>
      <c r="H42" s="17">
        <f t="shared" si="4"/>
        <v>11.25</v>
      </c>
      <c r="I42" s="17">
        <v>0</v>
      </c>
      <c r="J42" s="17">
        <v>0</v>
      </c>
      <c r="K42" s="17">
        <v>0</v>
      </c>
      <c r="L42" s="17">
        <v>27</v>
      </c>
      <c r="M42" s="17">
        <v>0</v>
      </c>
      <c r="N42" s="17">
        <v>21</v>
      </c>
      <c r="O42" s="17">
        <v>6</v>
      </c>
      <c r="P42" s="68">
        <v>28</v>
      </c>
      <c r="Q42" s="69">
        <f t="shared" si="5"/>
        <v>11.76</v>
      </c>
      <c r="R42" s="24">
        <v>28</v>
      </c>
      <c r="S42" s="47">
        <f t="shared" si="6"/>
        <v>11.76470588235294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199</v>
      </c>
      <c r="E43" s="6">
        <v>211</v>
      </c>
      <c r="F43" s="87">
        <f t="shared" si="0"/>
        <v>7.3514040833391396</v>
      </c>
      <c r="G43" s="17">
        <v>7</v>
      </c>
      <c r="H43" s="17">
        <f t="shared" si="4"/>
        <v>3.52</v>
      </c>
      <c r="I43" s="17">
        <v>0</v>
      </c>
      <c r="J43" s="17">
        <v>0</v>
      </c>
      <c r="K43" s="17">
        <v>0</v>
      </c>
      <c r="L43" s="17">
        <v>7</v>
      </c>
      <c r="M43" s="17">
        <v>0</v>
      </c>
      <c r="N43" s="17">
        <v>6</v>
      </c>
      <c r="O43" s="17">
        <v>1</v>
      </c>
      <c r="P43" s="68">
        <v>31</v>
      </c>
      <c r="Q43" s="69">
        <f t="shared" si="5"/>
        <v>14.69</v>
      </c>
      <c r="R43" s="24">
        <v>7</v>
      </c>
      <c r="S43" s="47">
        <f t="shared" si="6"/>
        <v>3.3175355450236967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164</v>
      </c>
      <c r="E44" s="6">
        <v>155</v>
      </c>
      <c r="F44" s="87">
        <f t="shared" si="0"/>
        <v>5.5956678700361016</v>
      </c>
      <c r="G44" s="17">
        <v>13</v>
      </c>
      <c r="H44" s="17">
        <f t="shared" si="4"/>
        <v>7.93</v>
      </c>
      <c r="I44" s="17">
        <v>0</v>
      </c>
      <c r="J44" s="17">
        <v>0</v>
      </c>
      <c r="K44" s="17">
        <v>0</v>
      </c>
      <c r="L44" s="17">
        <v>13</v>
      </c>
      <c r="M44" s="17">
        <v>0</v>
      </c>
      <c r="N44" s="17">
        <v>10</v>
      </c>
      <c r="O44" s="17">
        <v>3</v>
      </c>
      <c r="P44" s="68">
        <v>18</v>
      </c>
      <c r="Q44" s="69">
        <f t="shared" si="5"/>
        <v>11.61</v>
      </c>
      <c r="R44" s="24">
        <v>18</v>
      </c>
      <c r="S44" s="47">
        <f t="shared" si="6"/>
        <v>11.612903225806452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17">
        <v>223</v>
      </c>
      <c r="E45" s="17">
        <v>209</v>
      </c>
      <c r="F45" s="87">
        <f t="shared" si="0"/>
        <v>5.0666666666666664</v>
      </c>
      <c r="G45" s="17">
        <v>22</v>
      </c>
      <c r="H45" s="17">
        <f t="shared" si="4"/>
        <v>9.8699999999999992</v>
      </c>
      <c r="I45" s="17">
        <v>0</v>
      </c>
      <c r="J45" s="17">
        <v>0</v>
      </c>
      <c r="K45" s="17">
        <v>0</v>
      </c>
      <c r="L45" s="17">
        <v>22</v>
      </c>
      <c r="M45" s="17">
        <v>0</v>
      </c>
      <c r="N45" s="17">
        <v>21</v>
      </c>
      <c r="O45" s="17">
        <v>1</v>
      </c>
      <c r="P45" s="68">
        <v>25</v>
      </c>
      <c r="Q45" s="69">
        <f t="shared" si="5"/>
        <v>11.96</v>
      </c>
      <c r="R45" s="24">
        <v>22</v>
      </c>
      <c r="S45" s="47">
        <f t="shared" si="6"/>
        <v>10.526315789473683</v>
      </c>
      <c r="T45" s="6"/>
      <c r="U45" s="6"/>
      <c r="V45" s="6"/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263</v>
      </c>
      <c r="E46" s="6">
        <v>292</v>
      </c>
      <c r="F46" s="87">
        <f t="shared" si="0"/>
        <v>7.0780672028544975</v>
      </c>
      <c r="G46" s="17">
        <v>26</v>
      </c>
      <c r="H46" s="17">
        <f t="shared" si="4"/>
        <v>9.89</v>
      </c>
      <c r="I46" s="17">
        <v>0</v>
      </c>
      <c r="J46" s="17">
        <v>0</v>
      </c>
      <c r="K46" s="17">
        <v>0</v>
      </c>
      <c r="L46" s="17">
        <v>26</v>
      </c>
      <c r="M46" s="17">
        <v>0</v>
      </c>
      <c r="N46" s="17">
        <v>16</v>
      </c>
      <c r="O46" s="17">
        <v>10</v>
      </c>
      <c r="P46" s="68">
        <v>43</v>
      </c>
      <c r="Q46" s="69">
        <f t="shared" si="5"/>
        <v>14.73</v>
      </c>
      <c r="R46" s="24">
        <v>29</v>
      </c>
      <c r="S46" s="47">
        <f t="shared" si="6"/>
        <v>9.9315068493150687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270</v>
      </c>
      <c r="E47" s="6">
        <v>224</v>
      </c>
      <c r="F47" s="87">
        <f t="shared" si="0"/>
        <v>4.972363426491154</v>
      </c>
      <c r="G47" s="17">
        <v>32</v>
      </c>
      <c r="H47" s="17">
        <f t="shared" si="4"/>
        <v>11.85</v>
      </c>
      <c r="I47" s="17">
        <v>0</v>
      </c>
      <c r="J47" s="17">
        <v>0</v>
      </c>
      <c r="K47" s="17">
        <v>0</v>
      </c>
      <c r="L47" s="17">
        <v>32</v>
      </c>
      <c r="M47" s="17">
        <v>0</v>
      </c>
      <c r="N47" s="17">
        <v>25</v>
      </c>
      <c r="O47" s="17">
        <v>7</v>
      </c>
      <c r="P47" s="68">
        <v>26</v>
      </c>
      <c r="Q47" s="69">
        <f t="shared" si="5"/>
        <v>11.61</v>
      </c>
      <c r="R47" s="24">
        <v>26</v>
      </c>
      <c r="S47" s="47">
        <f t="shared" si="6"/>
        <v>11.607142857142858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436</v>
      </c>
      <c r="E48" s="6">
        <v>446</v>
      </c>
      <c r="F48" s="87">
        <f t="shared" si="0"/>
        <v>11.681508643268726</v>
      </c>
      <c r="G48" s="17">
        <v>25</v>
      </c>
      <c r="H48" s="17">
        <f t="shared" si="4"/>
        <v>5.73</v>
      </c>
      <c r="I48" s="17">
        <v>0</v>
      </c>
      <c r="J48" s="17">
        <v>0</v>
      </c>
      <c r="K48" s="17">
        <v>0</v>
      </c>
      <c r="L48" s="17">
        <v>25</v>
      </c>
      <c r="M48" s="17">
        <v>0</v>
      </c>
      <c r="N48" s="17">
        <v>20</v>
      </c>
      <c r="O48" s="17">
        <v>5</v>
      </c>
      <c r="P48" s="68">
        <v>80</v>
      </c>
      <c r="Q48" s="69">
        <f t="shared" si="5"/>
        <v>17.940000000000001</v>
      </c>
      <c r="R48" s="24">
        <v>30</v>
      </c>
      <c r="S48" s="47">
        <f t="shared" si="6"/>
        <v>6.7264573991031389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 t="s">
        <v>90</v>
      </c>
      <c r="E49" s="6">
        <v>148</v>
      </c>
      <c r="F49" s="87">
        <f t="shared" si="0"/>
        <v>6.666666666666667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68">
        <v>22</v>
      </c>
      <c r="Q49" s="69">
        <f t="shared" si="5"/>
        <v>14.86</v>
      </c>
      <c r="R49" s="24">
        <v>16</v>
      </c>
      <c r="S49" s="47">
        <f t="shared" si="6"/>
        <v>10.810810810810811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2117</v>
      </c>
      <c r="E50" s="6">
        <v>2348</v>
      </c>
      <c r="F50" s="87">
        <f t="shared" si="0"/>
        <v>5.2250859313003559</v>
      </c>
      <c r="G50" s="17">
        <v>254</v>
      </c>
      <c r="H50" s="17">
        <f t="shared" si="4"/>
        <v>12</v>
      </c>
      <c r="I50" s="17">
        <v>0</v>
      </c>
      <c r="J50" s="17">
        <v>0</v>
      </c>
      <c r="K50" s="17">
        <v>0</v>
      </c>
      <c r="L50" s="17">
        <v>213</v>
      </c>
      <c r="M50" s="17">
        <v>0</v>
      </c>
      <c r="N50" s="17">
        <v>167</v>
      </c>
      <c r="O50" s="17">
        <v>46</v>
      </c>
      <c r="P50" s="68">
        <v>281</v>
      </c>
      <c r="Q50" s="69">
        <f t="shared" si="5"/>
        <v>11.97</v>
      </c>
      <c r="R50" s="24">
        <v>281</v>
      </c>
      <c r="S50" s="47">
        <f t="shared" si="6"/>
        <v>11.96763202725724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235</v>
      </c>
      <c r="E51" s="6">
        <v>271</v>
      </c>
      <c r="F51" s="87">
        <f t="shared" si="0"/>
        <v>10.379165070854079</v>
      </c>
      <c r="G51" s="17">
        <v>21</v>
      </c>
      <c r="H51" s="17">
        <f t="shared" si="4"/>
        <v>8.94</v>
      </c>
      <c r="I51" s="17">
        <v>0</v>
      </c>
      <c r="J51" s="17">
        <v>0</v>
      </c>
      <c r="K51" s="17">
        <v>0</v>
      </c>
      <c r="L51" s="17">
        <v>21</v>
      </c>
      <c r="M51" s="17">
        <v>0</v>
      </c>
      <c r="N51" s="17">
        <v>17</v>
      </c>
      <c r="O51" s="17">
        <v>4</v>
      </c>
      <c r="P51" s="68">
        <v>48</v>
      </c>
      <c r="Q51" s="69">
        <f t="shared" si="5"/>
        <v>17.71</v>
      </c>
      <c r="R51" s="24">
        <v>20</v>
      </c>
      <c r="S51" s="47">
        <f t="shared" si="6"/>
        <v>7.3800738007380069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110</v>
      </c>
      <c r="E52" s="6">
        <v>111</v>
      </c>
      <c r="F52" s="87">
        <f t="shared" si="0"/>
        <v>5.8637083993660859</v>
      </c>
      <c r="G52" s="17">
        <v>13</v>
      </c>
      <c r="H52" s="17">
        <f t="shared" si="4"/>
        <v>11.82</v>
      </c>
      <c r="I52" s="17">
        <v>0</v>
      </c>
      <c r="J52" s="17">
        <v>0</v>
      </c>
      <c r="K52" s="17">
        <v>0</v>
      </c>
      <c r="L52" s="17">
        <v>13</v>
      </c>
      <c r="M52" s="17">
        <v>0</v>
      </c>
      <c r="N52" s="17">
        <v>10</v>
      </c>
      <c r="O52" s="17">
        <v>3</v>
      </c>
      <c r="P52" s="68">
        <v>13</v>
      </c>
      <c r="Q52" s="69">
        <f t="shared" si="5"/>
        <v>11.71</v>
      </c>
      <c r="R52" s="24">
        <v>13</v>
      </c>
      <c r="S52" s="47">
        <f t="shared" si="6"/>
        <v>11.711711711711711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111</v>
      </c>
      <c r="E53" s="9">
        <v>115</v>
      </c>
      <c r="F53" s="87">
        <f t="shared" si="0"/>
        <v>5.2511415525114158</v>
      </c>
      <c r="G53" s="17">
        <v>13</v>
      </c>
      <c r="H53" s="17">
        <f t="shared" si="4"/>
        <v>11.71</v>
      </c>
      <c r="I53" s="17">
        <v>0</v>
      </c>
      <c r="J53" s="17">
        <v>0</v>
      </c>
      <c r="K53" s="17">
        <v>0</v>
      </c>
      <c r="L53" s="17">
        <v>4</v>
      </c>
      <c r="M53" s="17">
        <v>0</v>
      </c>
      <c r="N53" s="17">
        <v>3</v>
      </c>
      <c r="O53" s="17">
        <v>1</v>
      </c>
      <c r="P53" s="68">
        <v>13</v>
      </c>
      <c r="Q53" s="69">
        <f t="shared" si="5"/>
        <v>11.3</v>
      </c>
      <c r="R53" s="24">
        <v>9</v>
      </c>
      <c r="S53" s="47">
        <f t="shared" si="6"/>
        <v>7.8260869565217401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4.75" x14ac:dyDescent="0.25">
      <c r="A54" s="8">
        <v>38</v>
      </c>
      <c r="B54" s="11" t="s">
        <v>59</v>
      </c>
      <c r="C54" s="9">
        <v>8.4</v>
      </c>
      <c r="D54" s="9">
        <v>60</v>
      </c>
      <c r="E54" s="9">
        <v>72</v>
      </c>
      <c r="F54" s="87">
        <f t="shared" si="0"/>
        <v>8.5714285714285712</v>
      </c>
      <c r="G54" s="17">
        <v>6</v>
      </c>
      <c r="H54" s="17">
        <f t="shared" si="4"/>
        <v>10</v>
      </c>
      <c r="I54" s="17">
        <v>0</v>
      </c>
      <c r="J54" s="17">
        <v>0</v>
      </c>
      <c r="K54" s="17">
        <v>0</v>
      </c>
      <c r="L54" s="17">
        <v>6</v>
      </c>
      <c r="M54" s="17">
        <v>0</v>
      </c>
      <c r="N54" s="17">
        <v>4</v>
      </c>
      <c r="O54" s="17">
        <v>2</v>
      </c>
      <c r="P54" s="68">
        <v>10</v>
      </c>
      <c r="Q54" s="69">
        <f t="shared" si="5"/>
        <v>13.89</v>
      </c>
      <c r="R54" s="24">
        <v>7</v>
      </c>
      <c r="S54" s="47">
        <f t="shared" si="6"/>
        <v>9.7222222222222232</v>
      </c>
      <c r="T54" s="6"/>
      <c r="U54" s="6"/>
      <c r="V54" s="6"/>
    </row>
    <row r="55" spans="1:51" ht="24.75" x14ac:dyDescent="0.25">
      <c r="A55" s="8">
        <v>39</v>
      </c>
      <c r="B55" s="11" t="s">
        <v>85</v>
      </c>
      <c r="C55" s="9">
        <v>5.62</v>
      </c>
      <c r="D55" s="9">
        <v>57</v>
      </c>
      <c r="E55" s="9">
        <v>70</v>
      </c>
      <c r="F55" s="87">
        <f t="shared" si="0"/>
        <v>12.455516014234876</v>
      </c>
      <c r="G55" s="17">
        <v>10</v>
      </c>
      <c r="H55" s="17">
        <f t="shared" si="4"/>
        <v>17.54</v>
      </c>
      <c r="I55" s="17">
        <v>0</v>
      </c>
      <c r="J55" s="17">
        <v>0</v>
      </c>
      <c r="K55" s="17">
        <v>0</v>
      </c>
      <c r="L55" s="17">
        <v>10</v>
      </c>
      <c r="M55" s="17">
        <v>0</v>
      </c>
      <c r="N55" s="17">
        <v>7</v>
      </c>
      <c r="O55" s="17">
        <v>3</v>
      </c>
      <c r="P55" s="68">
        <v>14</v>
      </c>
      <c r="Q55" s="69">
        <f t="shared" si="5"/>
        <v>20</v>
      </c>
      <c r="R55" s="24">
        <v>12</v>
      </c>
      <c r="S55" s="47">
        <f t="shared" si="6"/>
        <v>17.142857142857142</v>
      </c>
      <c r="T55" s="6"/>
      <c r="U55" s="6"/>
      <c r="V55" s="6"/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153</v>
      </c>
      <c r="E56" s="9">
        <v>180</v>
      </c>
      <c r="F56" s="87">
        <f t="shared" si="0"/>
        <v>7.9858030168589176</v>
      </c>
      <c r="G56" s="17">
        <v>18</v>
      </c>
      <c r="H56" s="17">
        <f t="shared" si="4"/>
        <v>11.76</v>
      </c>
      <c r="I56" s="17">
        <v>0</v>
      </c>
      <c r="J56" s="17">
        <v>0</v>
      </c>
      <c r="K56" s="17">
        <v>0</v>
      </c>
      <c r="L56" s="17">
        <v>18</v>
      </c>
      <c r="M56" s="17">
        <v>0</v>
      </c>
      <c r="N56" s="17">
        <v>13</v>
      </c>
      <c r="O56" s="17">
        <v>5</v>
      </c>
      <c r="P56" s="68">
        <v>27</v>
      </c>
      <c r="Q56" s="69">
        <f t="shared" si="5"/>
        <v>15</v>
      </c>
      <c r="R56" s="24">
        <v>27</v>
      </c>
      <c r="S56" s="47">
        <f t="shared" si="6"/>
        <v>15</v>
      </c>
      <c r="T56" s="6"/>
      <c r="U56" s="6"/>
      <c r="V56" s="6"/>
    </row>
    <row r="57" spans="1:51" ht="24.75" x14ac:dyDescent="0.25">
      <c r="A57" s="8">
        <v>41</v>
      </c>
      <c r="B57" s="11" t="s">
        <v>56</v>
      </c>
      <c r="C57" s="9">
        <v>634.28</v>
      </c>
      <c r="D57" s="9">
        <v>1120</v>
      </c>
      <c r="E57" s="9">
        <v>1129</v>
      </c>
      <c r="F57" s="87">
        <f t="shared" si="0"/>
        <v>1.7799709907296464</v>
      </c>
      <c r="G57" s="17">
        <v>89</v>
      </c>
      <c r="H57" s="17">
        <f t="shared" si="4"/>
        <v>7.95</v>
      </c>
      <c r="I57" s="17">
        <v>13</v>
      </c>
      <c r="J57" s="17">
        <v>58</v>
      </c>
      <c r="K57" s="17">
        <v>18</v>
      </c>
      <c r="L57" s="17">
        <v>63</v>
      </c>
      <c r="M57" s="17">
        <v>0</v>
      </c>
      <c r="N57" s="17">
        <v>51</v>
      </c>
      <c r="O57" s="17">
        <v>12</v>
      </c>
      <c r="P57" s="68">
        <v>90</v>
      </c>
      <c r="Q57" s="69">
        <f t="shared" si="5"/>
        <v>7.97</v>
      </c>
      <c r="R57" s="24">
        <v>90</v>
      </c>
      <c r="S57" s="47">
        <f t="shared" si="6"/>
        <v>7.9716563330380863</v>
      </c>
      <c r="T57" s="6">
        <v>13</v>
      </c>
      <c r="U57" s="6">
        <v>59</v>
      </c>
      <c r="V57" s="6">
        <v>18</v>
      </c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7">SUM(D12:D57)</f>
        <v>9914</v>
      </c>
      <c r="E58" s="27">
        <f t="shared" si="7"/>
        <v>10243</v>
      </c>
      <c r="F58" s="27" t="s">
        <v>66</v>
      </c>
      <c r="G58" s="27">
        <f t="shared" ref="G58" si="8">SUM(G12:G57)</f>
        <v>950</v>
      </c>
      <c r="H58" s="89">
        <f t="shared" si="4"/>
        <v>9.58</v>
      </c>
      <c r="I58" s="27">
        <f t="shared" ref="I58:P58" si="9">SUM(I12:I57)</f>
        <v>13</v>
      </c>
      <c r="J58" s="27">
        <f t="shared" si="9"/>
        <v>58</v>
      </c>
      <c r="K58" s="27">
        <f t="shared" si="9"/>
        <v>18</v>
      </c>
      <c r="L58" s="27">
        <f t="shared" si="9"/>
        <v>838</v>
      </c>
      <c r="M58" s="27">
        <f t="shared" si="9"/>
        <v>0</v>
      </c>
      <c r="N58" s="27">
        <f t="shared" si="9"/>
        <v>667</v>
      </c>
      <c r="O58" s="27">
        <f t="shared" si="9"/>
        <v>171</v>
      </c>
      <c r="P58" s="27">
        <f t="shared" si="9"/>
        <v>1375</v>
      </c>
      <c r="Q58" s="90">
        <f t="shared" si="5"/>
        <v>13.42</v>
      </c>
      <c r="R58" s="27">
        <f t="shared" ref="R58:V58" si="10">SUM(R12:R57)</f>
        <v>1031</v>
      </c>
      <c r="S58" s="91">
        <f t="shared" si="6"/>
        <v>10.065410524260471</v>
      </c>
      <c r="T58" s="27">
        <f t="shared" si="10"/>
        <v>13</v>
      </c>
      <c r="U58" s="27">
        <f t="shared" si="10"/>
        <v>59</v>
      </c>
      <c r="V58" s="27">
        <f t="shared" si="10"/>
        <v>18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C61:F61"/>
    <mergeCell ref="G61:I61"/>
    <mergeCell ref="J61:L61"/>
    <mergeCell ref="Q8:Q10"/>
    <mergeCell ref="R8:R10"/>
    <mergeCell ref="H59:O59"/>
    <mergeCell ref="C60:F60"/>
    <mergeCell ref="G60:I60"/>
    <mergeCell ref="J60:L60"/>
    <mergeCell ref="M60:Q6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A1B92-0897-48EB-AC74-E4D109E65ED5}">
  <sheetPr>
    <pageSetUpPr fitToPage="1"/>
  </sheetPr>
  <dimension ref="A1:AY61"/>
  <sheetViews>
    <sheetView topLeftCell="A49" zoomScaleNormal="100" zoomScaleSheetLayoutView="90" workbookViewId="0">
      <selection activeCell="F59" sqref="F59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121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120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7">
        <v>20</v>
      </c>
      <c r="U11" s="17">
        <v>21</v>
      </c>
      <c r="V11" s="17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8</v>
      </c>
      <c r="E12" s="6">
        <v>7</v>
      </c>
      <c r="F12" s="82" t="s">
        <v>126</v>
      </c>
      <c r="G12" s="17">
        <v>0</v>
      </c>
      <c r="H12" s="17">
        <f t="shared" ref="H12:H13" si="0">ROUND(G12/D12*100,2)</f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68">
        <v>0</v>
      </c>
      <c r="Q12" s="69">
        <f t="shared" ref="Q12:Q58" si="1">ROUND(P12/E12*100,2)</f>
        <v>0</v>
      </c>
      <c r="R12" s="24">
        <v>0</v>
      </c>
      <c r="S12" s="47">
        <f t="shared" ref="S12:S58" si="2">R12/E12*100</f>
        <v>0</v>
      </c>
      <c r="T12" s="6" t="s">
        <v>64</v>
      </c>
      <c r="U12" s="6" t="s">
        <v>64</v>
      </c>
      <c r="V12" s="6" t="s">
        <v>64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2</v>
      </c>
      <c r="E13" s="6">
        <v>2</v>
      </c>
      <c r="F13" s="82" t="s">
        <v>126</v>
      </c>
      <c r="G13" s="17">
        <v>0</v>
      </c>
      <c r="H13" s="17">
        <f t="shared" si="0"/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68">
        <v>0</v>
      </c>
      <c r="Q13" s="69">
        <f t="shared" si="1"/>
        <v>0</v>
      </c>
      <c r="R13" s="24">
        <v>0</v>
      </c>
      <c r="S13" s="47">
        <f t="shared" si="2"/>
        <v>0</v>
      </c>
      <c r="T13" s="6" t="s">
        <v>64</v>
      </c>
      <c r="U13" s="6" t="s">
        <v>64</v>
      </c>
      <c r="V13" s="6" t="s">
        <v>64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5</v>
      </c>
      <c r="E14" s="6">
        <v>5</v>
      </c>
      <c r="F14" s="87" t="s">
        <v>126</v>
      </c>
      <c r="G14" s="17">
        <v>0</v>
      </c>
      <c r="H14" s="17">
        <f>ROUND(G14/D14*100,2)</f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68">
        <v>0</v>
      </c>
      <c r="Q14" s="69">
        <f t="shared" si="1"/>
        <v>0</v>
      </c>
      <c r="R14" s="24">
        <v>0</v>
      </c>
      <c r="S14" s="47">
        <f t="shared" si="2"/>
        <v>0</v>
      </c>
      <c r="T14" s="6" t="s">
        <v>64</v>
      </c>
      <c r="U14" s="6" t="s">
        <v>64</v>
      </c>
      <c r="V14" s="6" t="s">
        <v>64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5</v>
      </c>
      <c r="E15" s="6">
        <v>5</v>
      </c>
      <c r="F15" s="87" t="s">
        <v>126</v>
      </c>
      <c r="G15" s="17">
        <v>0</v>
      </c>
      <c r="H15" s="17">
        <f t="shared" ref="H15:H58" si="3">ROUND(G15/D15*100,2)</f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68">
        <v>0</v>
      </c>
      <c r="Q15" s="69">
        <f t="shared" si="1"/>
        <v>0</v>
      </c>
      <c r="R15" s="24">
        <v>0</v>
      </c>
      <c r="S15" s="47">
        <f t="shared" si="2"/>
        <v>0</v>
      </c>
      <c r="T15" s="6" t="s">
        <v>64</v>
      </c>
      <c r="U15" s="6" t="s">
        <v>64</v>
      </c>
      <c r="V15" s="6" t="s">
        <v>64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0</v>
      </c>
      <c r="E16" s="6">
        <v>0</v>
      </c>
      <c r="F16" s="87" t="s">
        <v>126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68">
        <v>0</v>
      </c>
      <c r="Q16" s="69">
        <v>0</v>
      </c>
      <c r="R16" s="24">
        <v>0</v>
      </c>
      <c r="S16" s="47">
        <v>0</v>
      </c>
      <c r="T16" s="6" t="s">
        <v>64</v>
      </c>
      <c r="U16" s="6" t="s">
        <v>64</v>
      </c>
      <c r="V16" s="6" t="s">
        <v>64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0</v>
      </c>
      <c r="E17" s="6">
        <v>0</v>
      </c>
      <c r="F17" s="88" t="s">
        <v>126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68">
        <v>0</v>
      </c>
      <c r="Q17" s="69">
        <v>0</v>
      </c>
      <c r="R17" s="24">
        <v>0</v>
      </c>
      <c r="S17" s="47">
        <v>0</v>
      </c>
      <c r="T17" s="6" t="s">
        <v>64</v>
      </c>
      <c r="U17" s="6" t="s">
        <v>64</v>
      </c>
      <c r="V17" s="6" t="s">
        <v>64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3</v>
      </c>
      <c r="E18" s="6">
        <v>7</v>
      </c>
      <c r="F18" s="87" t="s">
        <v>126</v>
      </c>
      <c r="G18" s="17">
        <v>0</v>
      </c>
      <c r="H18" s="17">
        <f t="shared" si="3"/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68">
        <v>0</v>
      </c>
      <c r="Q18" s="69">
        <f t="shared" si="1"/>
        <v>0</v>
      </c>
      <c r="R18" s="24">
        <v>0</v>
      </c>
      <c r="S18" s="47">
        <f t="shared" si="2"/>
        <v>0</v>
      </c>
      <c r="T18" s="6" t="s">
        <v>64</v>
      </c>
      <c r="U18" s="6" t="s">
        <v>64</v>
      </c>
      <c r="V18" s="6" t="s">
        <v>64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2</v>
      </c>
      <c r="E19" s="6">
        <v>2</v>
      </c>
      <c r="F19" s="87" t="s">
        <v>126</v>
      </c>
      <c r="G19" s="17">
        <v>0</v>
      </c>
      <c r="H19" s="17">
        <f t="shared" si="3"/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68">
        <v>0</v>
      </c>
      <c r="Q19" s="69">
        <f t="shared" si="1"/>
        <v>0</v>
      </c>
      <c r="R19" s="24">
        <v>0</v>
      </c>
      <c r="S19" s="47">
        <f t="shared" si="2"/>
        <v>0</v>
      </c>
      <c r="T19" s="6" t="s">
        <v>64</v>
      </c>
      <c r="U19" s="6" t="s">
        <v>64</v>
      </c>
      <c r="V19" s="6" t="s">
        <v>64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125</v>
      </c>
      <c r="C20" s="9">
        <v>7.9</v>
      </c>
      <c r="D20" s="6">
        <v>0</v>
      </c>
      <c r="E20" s="6">
        <v>0</v>
      </c>
      <c r="F20" s="88" t="s">
        <v>126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68">
        <v>0</v>
      </c>
      <c r="Q20" s="69">
        <v>0</v>
      </c>
      <c r="R20" s="24">
        <v>0</v>
      </c>
      <c r="S20" s="47">
        <v>0</v>
      </c>
      <c r="T20" s="6" t="s">
        <v>64</v>
      </c>
      <c r="U20" s="6" t="s">
        <v>64</v>
      </c>
      <c r="V20" s="6" t="s">
        <v>64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5.5" x14ac:dyDescent="0.25">
      <c r="A21" s="8">
        <v>7</v>
      </c>
      <c r="B21" s="10" t="s">
        <v>82</v>
      </c>
      <c r="C21" s="9">
        <v>3.8969999999999998</v>
      </c>
      <c r="D21" s="6">
        <v>0</v>
      </c>
      <c r="E21" s="6">
        <v>0</v>
      </c>
      <c r="F21" s="69" t="s">
        <v>126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68">
        <v>0</v>
      </c>
      <c r="Q21" s="69">
        <v>0</v>
      </c>
      <c r="R21" s="24">
        <v>0</v>
      </c>
      <c r="S21" s="47">
        <v>0</v>
      </c>
      <c r="T21" s="6" t="s">
        <v>64</v>
      </c>
      <c r="U21" s="6" t="s">
        <v>64</v>
      </c>
      <c r="V21" s="6" t="s">
        <v>64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69" t="s">
        <v>126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68">
        <v>0</v>
      </c>
      <c r="Q22" s="69">
        <v>0</v>
      </c>
      <c r="R22" s="24">
        <v>0</v>
      </c>
      <c r="S22" s="47">
        <v>0</v>
      </c>
      <c r="T22" s="6" t="s">
        <v>64</v>
      </c>
      <c r="U22" s="6" t="s">
        <v>64</v>
      </c>
      <c r="V22" s="6" t="s">
        <v>64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0</v>
      </c>
      <c r="E23" s="6">
        <v>0</v>
      </c>
      <c r="F23" s="82" t="s">
        <v>126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68">
        <v>0</v>
      </c>
      <c r="Q23" s="69">
        <v>0</v>
      </c>
      <c r="R23" s="24">
        <v>0</v>
      </c>
      <c r="S23" s="47">
        <v>0</v>
      </c>
      <c r="T23" s="6" t="s">
        <v>64</v>
      </c>
      <c r="U23" s="6" t="s">
        <v>64</v>
      </c>
      <c r="V23" s="6" t="s">
        <v>64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33</v>
      </c>
      <c r="C24" s="9">
        <v>4.1079999999999997</v>
      </c>
      <c r="D24" s="6">
        <v>1</v>
      </c>
      <c r="E24" s="6">
        <v>1</v>
      </c>
      <c r="F24" s="87" t="s">
        <v>126</v>
      </c>
      <c r="G24" s="17">
        <v>0</v>
      </c>
      <c r="H24" s="17">
        <f t="shared" si="3"/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68">
        <v>0</v>
      </c>
      <c r="Q24" s="69">
        <f t="shared" si="1"/>
        <v>0</v>
      </c>
      <c r="R24" s="24">
        <v>0</v>
      </c>
      <c r="S24" s="47">
        <f t="shared" si="2"/>
        <v>0</v>
      </c>
      <c r="T24" s="6" t="s">
        <v>64</v>
      </c>
      <c r="U24" s="6" t="s">
        <v>64</v>
      </c>
      <c r="V24" s="6" t="s">
        <v>64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3</v>
      </c>
      <c r="E25" s="40">
        <v>4</v>
      </c>
      <c r="F25" s="87" t="s">
        <v>126</v>
      </c>
      <c r="G25" s="17">
        <v>0</v>
      </c>
      <c r="H25" s="84">
        <f t="shared" si="3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68">
        <v>0</v>
      </c>
      <c r="Q25" s="69">
        <f t="shared" si="1"/>
        <v>0</v>
      </c>
      <c r="R25" s="24">
        <v>0</v>
      </c>
      <c r="S25" s="47">
        <f t="shared" si="2"/>
        <v>0</v>
      </c>
      <c r="T25" s="6" t="s">
        <v>64</v>
      </c>
      <c r="U25" s="6" t="s">
        <v>64</v>
      </c>
      <c r="V25" s="6" t="s">
        <v>64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>
        <v>4</v>
      </c>
      <c r="E26" s="40">
        <v>5</v>
      </c>
      <c r="F26" s="87" t="s">
        <v>126</v>
      </c>
      <c r="G26" s="17">
        <v>0</v>
      </c>
      <c r="H26" s="84">
        <f t="shared" si="3"/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68">
        <v>0</v>
      </c>
      <c r="Q26" s="69">
        <v>0</v>
      </c>
      <c r="R26" s="24">
        <v>0</v>
      </c>
      <c r="S26" s="47">
        <v>0</v>
      </c>
      <c r="T26" s="6" t="s">
        <v>64</v>
      </c>
      <c r="U26" s="6" t="s">
        <v>64</v>
      </c>
      <c r="V26" s="6" t="s">
        <v>64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87" t="s">
        <v>126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68">
        <v>0</v>
      </c>
      <c r="Q27" s="69">
        <v>0</v>
      </c>
      <c r="R27" s="24">
        <v>0</v>
      </c>
      <c r="S27" s="47">
        <v>0</v>
      </c>
      <c r="T27" s="6" t="s">
        <v>64</v>
      </c>
      <c r="U27" s="6" t="s">
        <v>64</v>
      </c>
      <c r="V27" s="6" t="s">
        <v>64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87" t="s">
        <v>126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68">
        <v>0</v>
      </c>
      <c r="Q28" s="69">
        <v>0</v>
      </c>
      <c r="R28" s="24">
        <v>0</v>
      </c>
      <c r="S28" s="47">
        <v>0</v>
      </c>
      <c r="T28" s="6" t="s">
        <v>64</v>
      </c>
      <c r="U28" s="6" t="s">
        <v>64</v>
      </c>
      <c r="V28" s="6" t="s">
        <v>64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87" t="s">
        <v>126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68">
        <v>0</v>
      </c>
      <c r="Q29" s="69">
        <v>0</v>
      </c>
      <c r="R29" s="24">
        <v>0</v>
      </c>
      <c r="S29" s="47">
        <v>0</v>
      </c>
      <c r="T29" s="6" t="s">
        <v>64</v>
      </c>
      <c r="U29" s="6" t="s">
        <v>64</v>
      </c>
      <c r="V29" s="6" t="s">
        <v>64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15</v>
      </c>
      <c r="E30" s="6">
        <v>16</v>
      </c>
      <c r="F30" s="87" t="s">
        <v>126</v>
      </c>
      <c r="G30" s="17">
        <v>0</v>
      </c>
      <c r="H30" s="17">
        <f t="shared" si="3"/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68">
        <v>0</v>
      </c>
      <c r="Q30" s="69">
        <f t="shared" si="1"/>
        <v>0</v>
      </c>
      <c r="R30" s="24">
        <v>0</v>
      </c>
      <c r="S30" s="47">
        <f t="shared" si="2"/>
        <v>0</v>
      </c>
      <c r="T30" s="6" t="s">
        <v>64</v>
      </c>
      <c r="U30" s="6" t="s">
        <v>64</v>
      </c>
      <c r="V30" s="6" t="s">
        <v>64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9</v>
      </c>
      <c r="E31" s="6">
        <v>8</v>
      </c>
      <c r="F31" s="87" t="s">
        <v>126</v>
      </c>
      <c r="G31" s="17">
        <v>0</v>
      </c>
      <c r="H31" s="17">
        <f t="shared" si="3"/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68">
        <v>0</v>
      </c>
      <c r="Q31" s="69">
        <f t="shared" si="1"/>
        <v>0</v>
      </c>
      <c r="R31" s="24">
        <v>0</v>
      </c>
      <c r="S31" s="47">
        <f t="shared" si="2"/>
        <v>0</v>
      </c>
      <c r="T31" s="6" t="s">
        <v>64</v>
      </c>
      <c r="U31" s="6" t="s">
        <v>64</v>
      </c>
      <c r="V31" s="6" t="s">
        <v>64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4</v>
      </c>
      <c r="E32" s="6">
        <v>0</v>
      </c>
      <c r="F32" s="87" t="s">
        <v>126</v>
      </c>
      <c r="G32" s="17">
        <v>0</v>
      </c>
      <c r="H32" s="17">
        <f t="shared" si="3"/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68">
        <v>0</v>
      </c>
      <c r="Q32" s="69">
        <v>0</v>
      </c>
      <c r="R32" s="24">
        <v>0</v>
      </c>
      <c r="S32" s="47">
        <v>0</v>
      </c>
      <c r="T32" s="6" t="s">
        <v>64</v>
      </c>
      <c r="U32" s="6" t="s">
        <v>64</v>
      </c>
      <c r="V32" s="6" t="s">
        <v>64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2</v>
      </c>
      <c r="E33" s="6">
        <v>3</v>
      </c>
      <c r="F33" s="87" t="s">
        <v>126</v>
      </c>
      <c r="G33" s="17">
        <v>0</v>
      </c>
      <c r="H33" s="17">
        <f t="shared" si="3"/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68">
        <v>0</v>
      </c>
      <c r="Q33" s="69">
        <f t="shared" si="1"/>
        <v>0</v>
      </c>
      <c r="R33" s="24">
        <v>0</v>
      </c>
      <c r="S33" s="47">
        <f t="shared" si="2"/>
        <v>0</v>
      </c>
      <c r="T33" s="6" t="s">
        <v>64</v>
      </c>
      <c r="U33" s="6" t="s">
        <v>64</v>
      </c>
      <c r="V33" s="6" t="s">
        <v>64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2</v>
      </c>
      <c r="E34" s="6">
        <v>3</v>
      </c>
      <c r="F34" s="87" t="s">
        <v>126</v>
      </c>
      <c r="G34" s="17">
        <v>0</v>
      </c>
      <c r="H34" s="17">
        <f t="shared" si="3"/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68">
        <v>0</v>
      </c>
      <c r="Q34" s="69">
        <f t="shared" si="1"/>
        <v>0</v>
      </c>
      <c r="R34" s="24">
        <v>0</v>
      </c>
      <c r="S34" s="47">
        <f t="shared" si="2"/>
        <v>0</v>
      </c>
      <c r="T34" s="6" t="s">
        <v>64</v>
      </c>
      <c r="U34" s="6" t="s">
        <v>64</v>
      </c>
      <c r="V34" s="6" t="s">
        <v>64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0</v>
      </c>
      <c r="E35" s="6">
        <v>3</v>
      </c>
      <c r="F35" s="87" t="s">
        <v>126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68">
        <v>0</v>
      </c>
      <c r="Q35" s="69">
        <f t="shared" si="1"/>
        <v>0</v>
      </c>
      <c r="R35" s="24">
        <v>0</v>
      </c>
      <c r="S35" s="47">
        <f t="shared" si="2"/>
        <v>0</v>
      </c>
      <c r="T35" s="6" t="s">
        <v>64</v>
      </c>
      <c r="U35" s="6" t="s">
        <v>64</v>
      </c>
      <c r="V35" s="6" t="s">
        <v>64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2</v>
      </c>
      <c r="E36" s="6">
        <v>2</v>
      </c>
      <c r="F36" s="87" t="s">
        <v>126</v>
      </c>
      <c r="G36" s="17">
        <v>0</v>
      </c>
      <c r="H36" s="17">
        <f t="shared" si="3"/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68">
        <v>0</v>
      </c>
      <c r="Q36" s="69">
        <f t="shared" si="1"/>
        <v>0</v>
      </c>
      <c r="R36" s="24">
        <v>0</v>
      </c>
      <c r="S36" s="47">
        <f t="shared" si="2"/>
        <v>0</v>
      </c>
      <c r="T36" s="6" t="s">
        <v>64</v>
      </c>
      <c r="U36" s="6" t="s">
        <v>64</v>
      </c>
      <c r="V36" s="6" t="s">
        <v>64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>
        <v>0</v>
      </c>
      <c r="E37" s="6">
        <v>0</v>
      </c>
      <c r="F37" s="87" t="s">
        <v>126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68">
        <v>0</v>
      </c>
      <c r="Q37" s="69">
        <v>0</v>
      </c>
      <c r="R37" s="24">
        <v>0</v>
      </c>
      <c r="S37" s="47">
        <v>0</v>
      </c>
      <c r="T37" s="6" t="s">
        <v>64</v>
      </c>
      <c r="U37" s="6" t="s">
        <v>64</v>
      </c>
      <c r="V37" s="6" t="s">
        <v>64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 t="s">
        <v>90</v>
      </c>
      <c r="E38" s="6">
        <v>9</v>
      </c>
      <c r="F38" s="87" t="s">
        <v>126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68">
        <v>0</v>
      </c>
      <c r="Q38" s="69">
        <f t="shared" si="1"/>
        <v>0</v>
      </c>
      <c r="R38" s="24">
        <v>0</v>
      </c>
      <c r="S38" s="47">
        <f t="shared" si="2"/>
        <v>0</v>
      </c>
      <c r="T38" s="6" t="s">
        <v>64</v>
      </c>
      <c r="U38" s="6" t="s">
        <v>64</v>
      </c>
      <c r="V38" s="6" t="s">
        <v>64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0</v>
      </c>
      <c r="E39" s="6">
        <v>0</v>
      </c>
      <c r="F39" s="87" t="s">
        <v>126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68">
        <v>0</v>
      </c>
      <c r="Q39" s="69">
        <v>0</v>
      </c>
      <c r="R39" s="24">
        <v>0</v>
      </c>
      <c r="S39" s="47">
        <v>0</v>
      </c>
      <c r="T39" s="6" t="s">
        <v>64</v>
      </c>
      <c r="U39" s="6" t="s">
        <v>64</v>
      </c>
      <c r="V39" s="6" t="s">
        <v>64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3</v>
      </c>
      <c r="E40" s="6">
        <v>0</v>
      </c>
      <c r="F40" s="87" t="s">
        <v>126</v>
      </c>
      <c r="G40" s="17">
        <v>0</v>
      </c>
      <c r="H40" s="17">
        <f t="shared" si="3"/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68">
        <v>0</v>
      </c>
      <c r="Q40" s="69">
        <v>0</v>
      </c>
      <c r="R40" s="24">
        <v>0</v>
      </c>
      <c r="S40" s="47">
        <v>0</v>
      </c>
      <c r="T40" s="6" t="s">
        <v>64</v>
      </c>
      <c r="U40" s="6" t="s">
        <v>64</v>
      </c>
      <c r="V40" s="6" t="s">
        <v>64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19</v>
      </c>
      <c r="E41" s="6">
        <v>22</v>
      </c>
      <c r="F41" s="87" t="s">
        <v>126</v>
      </c>
      <c r="G41" s="17">
        <v>0</v>
      </c>
      <c r="H41" s="17">
        <f t="shared" si="3"/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68">
        <v>0</v>
      </c>
      <c r="Q41" s="69">
        <f t="shared" si="1"/>
        <v>0</v>
      </c>
      <c r="R41" s="24">
        <v>1</v>
      </c>
      <c r="S41" s="47">
        <f t="shared" si="2"/>
        <v>4.5454545454545459</v>
      </c>
      <c r="T41" s="6" t="s">
        <v>64</v>
      </c>
      <c r="U41" s="6" t="s">
        <v>64</v>
      </c>
      <c r="V41" s="6" t="s">
        <v>64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0</v>
      </c>
      <c r="E42" s="6">
        <v>0</v>
      </c>
      <c r="F42" s="87" t="s">
        <v>126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68">
        <v>0</v>
      </c>
      <c r="Q42" s="69">
        <v>0</v>
      </c>
      <c r="R42" s="24">
        <v>0</v>
      </c>
      <c r="S42" s="47">
        <v>0</v>
      </c>
      <c r="T42" s="6" t="s">
        <v>64</v>
      </c>
      <c r="U42" s="6" t="s">
        <v>64</v>
      </c>
      <c r="V42" s="6" t="s">
        <v>64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4</v>
      </c>
      <c r="E43" s="6">
        <v>0</v>
      </c>
      <c r="F43" s="87" t="s">
        <v>126</v>
      </c>
      <c r="G43" s="17">
        <v>0</v>
      </c>
      <c r="H43" s="17">
        <f t="shared" si="3"/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68">
        <v>0</v>
      </c>
      <c r="Q43" s="69">
        <v>0</v>
      </c>
      <c r="R43" s="24">
        <v>0</v>
      </c>
      <c r="S43" s="47">
        <v>0</v>
      </c>
      <c r="T43" s="6" t="s">
        <v>64</v>
      </c>
      <c r="U43" s="6" t="s">
        <v>64</v>
      </c>
      <c r="V43" s="6" t="s">
        <v>64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0</v>
      </c>
      <c r="E44" s="6">
        <v>0</v>
      </c>
      <c r="F44" s="87" t="s">
        <v>126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68">
        <v>0</v>
      </c>
      <c r="Q44" s="69">
        <v>0</v>
      </c>
      <c r="R44" s="24">
        <v>0</v>
      </c>
      <c r="S44" s="47">
        <v>0</v>
      </c>
      <c r="T44" s="6" t="s">
        <v>64</v>
      </c>
      <c r="U44" s="6" t="s">
        <v>64</v>
      </c>
      <c r="V44" s="6" t="s">
        <v>64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17">
        <v>0</v>
      </c>
      <c r="E45" s="17">
        <v>0</v>
      </c>
      <c r="F45" s="87" t="s">
        <v>126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68">
        <v>0</v>
      </c>
      <c r="Q45" s="69">
        <v>0</v>
      </c>
      <c r="R45" s="24">
        <v>0</v>
      </c>
      <c r="S45" s="47">
        <v>0</v>
      </c>
      <c r="T45" s="6" t="s">
        <v>64</v>
      </c>
      <c r="U45" s="6" t="s">
        <v>64</v>
      </c>
      <c r="V45" s="6" t="s">
        <v>64</v>
      </c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0</v>
      </c>
      <c r="E46" s="6">
        <v>0</v>
      </c>
      <c r="F46" s="87" t="s">
        <v>126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68">
        <v>0</v>
      </c>
      <c r="Q46" s="69">
        <v>0</v>
      </c>
      <c r="R46" s="24">
        <v>0</v>
      </c>
      <c r="S46" s="47">
        <v>0</v>
      </c>
      <c r="T46" s="6" t="s">
        <v>64</v>
      </c>
      <c r="U46" s="6" t="s">
        <v>64</v>
      </c>
      <c r="V46" s="6" t="s">
        <v>64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16</v>
      </c>
      <c r="E47" s="6">
        <v>16</v>
      </c>
      <c r="F47" s="87" t="s">
        <v>126</v>
      </c>
      <c r="G47" s="17">
        <v>0</v>
      </c>
      <c r="H47" s="17">
        <f t="shared" si="3"/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68">
        <v>0</v>
      </c>
      <c r="Q47" s="69">
        <f t="shared" si="1"/>
        <v>0</v>
      </c>
      <c r="R47" s="24">
        <v>0</v>
      </c>
      <c r="S47" s="47">
        <f t="shared" si="2"/>
        <v>0</v>
      </c>
      <c r="T47" s="6" t="s">
        <v>64</v>
      </c>
      <c r="U47" s="6" t="s">
        <v>64</v>
      </c>
      <c r="V47" s="6" t="s">
        <v>64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0</v>
      </c>
      <c r="E48" s="6">
        <v>0</v>
      </c>
      <c r="F48" s="87" t="s">
        <v>126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68">
        <v>0</v>
      </c>
      <c r="Q48" s="69">
        <v>0</v>
      </c>
      <c r="R48" s="24">
        <v>0</v>
      </c>
      <c r="S48" s="47">
        <v>0</v>
      </c>
      <c r="T48" s="6" t="s">
        <v>64</v>
      </c>
      <c r="U48" s="6" t="s">
        <v>64</v>
      </c>
      <c r="V48" s="6" t="s">
        <v>64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 t="s">
        <v>90</v>
      </c>
      <c r="E49" s="6">
        <v>8</v>
      </c>
      <c r="F49" s="87" t="s">
        <v>126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68">
        <v>0</v>
      </c>
      <c r="Q49" s="69">
        <f t="shared" si="1"/>
        <v>0</v>
      </c>
      <c r="R49" s="24">
        <v>0</v>
      </c>
      <c r="S49" s="47">
        <f t="shared" si="2"/>
        <v>0</v>
      </c>
      <c r="T49" s="6" t="s">
        <v>64</v>
      </c>
      <c r="U49" s="6" t="s">
        <v>64</v>
      </c>
      <c r="V49" s="6" t="s">
        <v>64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127</v>
      </c>
      <c r="E50" s="6">
        <v>138</v>
      </c>
      <c r="F50" s="87" t="s">
        <v>126</v>
      </c>
      <c r="G50" s="17">
        <v>0</v>
      </c>
      <c r="H50" s="17">
        <f t="shared" si="3"/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68">
        <v>0</v>
      </c>
      <c r="Q50" s="69">
        <f t="shared" si="1"/>
        <v>0</v>
      </c>
      <c r="R50" s="24">
        <v>0</v>
      </c>
      <c r="S50" s="47">
        <f t="shared" si="2"/>
        <v>0</v>
      </c>
      <c r="T50" s="6" t="s">
        <v>64</v>
      </c>
      <c r="U50" s="6" t="s">
        <v>64</v>
      </c>
      <c r="V50" s="6" t="s">
        <v>64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7</v>
      </c>
      <c r="E51" s="6">
        <v>7</v>
      </c>
      <c r="F51" s="87" t="s">
        <v>126</v>
      </c>
      <c r="G51" s="17">
        <v>0</v>
      </c>
      <c r="H51" s="17">
        <f t="shared" si="3"/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68">
        <v>0</v>
      </c>
      <c r="Q51" s="69">
        <f t="shared" si="1"/>
        <v>0</v>
      </c>
      <c r="R51" s="24">
        <v>0</v>
      </c>
      <c r="S51" s="47">
        <f t="shared" si="2"/>
        <v>0</v>
      </c>
      <c r="T51" s="6" t="s">
        <v>64</v>
      </c>
      <c r="U51" s="6" t="s">
        <v>64</v>
      </c>
      <c r="V51" s="6" t="s">
        <v>64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87" t="s">
        <v>126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68">
        <v>0</v>
      </c>
      <c r="Q52" s="69">
        <v>0</v>
      </c>
      <c r="R52" s="24">
        <v>0</v>
      </c>
      <c r="S52" s="47">
        <v>0</v>
      </c>
      <c r="T52" s="6" t="s">
        <v>64</v>
      </c>
      <c r="U52" s="6" t="s">
        <v>64</v>
      </c>
      <c r="V52" s="6" t="s">
        <v>64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3</v>
      </c>
      <c r="E53" s="9">
        <v>3</v>
      </c>
      <c r="F53" s="87" t="s">
        <v>126</v>
      </c>
      <c r="G53" s="17">
        <v>0</v>
      </c>
      <c r="H53" s="17">
        <f t="shared" si="3"/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68">
        <v>0</v>
      </c>
      <c r="Q53" s="69">
        <f t="shared" si="1"/>
        <v>0</v>
      </c>
      <c r="R53" s="24">
        <v>0</v>
      </c>
      <c r="S53" s="47">
        <f t="shared" si="2"/>
        <v>0</v>
      </c>
      <c r="T53" s="6" t="s">
        <v>64</v>
      </c>
      <c r="U53" s="6" t="s">
        <v>64</v>
      </c>
      <c r="V53" s="6" t="s">
        <v>64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87" t="s">
        <v>126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68">
        <v>0</v>
      </c>
      <c r="Q54" s="69">
        <v>0</v>
      </c>
      <c r="R54" s="24">
        <v>0</v>
      </c>
      <c r="S54" s="47">
        <v>0</v>
      </c>
      <c r="T54" s="6" t="s">
        <v>64</v>
      </c>
      <c r="U54" s="6" t="s">
        <v>64</v>
      </c>
      <c r="V54" s="6" t="s">
        <v>64</v>
      </c>
    </row>
    <row r="55" spans="1:51" ht="25.5" x14ac:dyDescent="0.25">
      <c r="A55" s="8">
        <v>39</v>
      </c>
      <c r="B55" s="11" t="s">
        <v>85</v>
      </c>
      <c r="C55" s="9">
        <v>5.62</v>
      </c>
      <c r="D55" s="9">
        <v>0</v>
      </c>
      <c r="E55" s="9">
        <v>1</v>
      </c>
      <c r="F55" s="87" t="s">
        <v>126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68">
        <v>0</v>
      </c>
      <c r="Q55" s="69">
        <f t="shared" si="1"/>
        <v>0</v>
      </c>
      <c r="R55" s="24">
        <v>0</v>
      </c>
      <c r="S55" s="47">
        <f t="shared" si="2"/>
        <v>0</v>
      </c>
      <c r="T55" s="6" t="s">
        <v>64</v>
      </c>
      <c r="U55" s="6" t="s">
        <v>64</v>
      </c>
      <c r="V55" s="6" t="s">
        <v>64</v>
      </c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0</v>
      </c>
      <c r="E56" s="9">
        <v>4</v>
      </c>
      <c r="F56" s="87" t="s">
        <v>126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68">
        <v>0</v>
      </c>
      <c r="Q56" s="69">
        <f t="shared" si="1"/>
        <v>0</v>
      </c>
      <c r="R56" s="24">
        <v>0</v>
      </c>
      <c r="S56" s="47">
        <f t="shared" si="2"/>
        <v>0</v>
      </c>
      <c r="T56" s="6" t="s">
        <v>64</v>
      </c>
      <c r="U56" s="6" t="s">
        <v>64</v>
      </c>
      <c r="V56" s="6" t="s">
        <v>64</v>
      </c>
    </row>
    <row r="57" spans="1:51" ht="25.5" x14ac:dyDescent="0.25">
      <c r="A57" s="8">
        <v>41</v>
      </c>
      <c r="B57" s="11" t="s">
        <v>56</v>
      </c>
      <c r="C57" s="9">
        <v>634.28</v>
      </c>
      <c r="D57" s="9" t="s">
        <v>90</v>
      </c>
      <c r="E57" s="9" t="s">
        <v>90</v>
      </c>
      <c r="F57" s="87" t="s">
        <v>126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68">
        <v>0</v>
      </c>
      <c r="Q57" s="69">
        <v>0</v>
      </c>
      <c r="R57" s="24">
        <v>0</v>
      </c>
      <c r="S57" s="47">
        <v>0</v>
      </c>
      <c r="T57" s="6" t="s">
        <v>64</v>
      </c>
      <c r="U57" s="6" t="s">
        <v>64</v>
      </c>
      <c r="V57" s="6" t="s">
        <v>64</v>
      </c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4">SUM(D12:D57)</f>
        <v>246</v>
      </c>
      <c r="E58" s="27">
        <f t="shared" si="4"/>
        <v>281</v>
      </c>
      <c r="F58" s="27" t="s">
        <v>66</v>
      </c>
      <c r="G58" s="27">
        <f t="shared" ref="G58" si="5">SUM(G12:G57)</f>
        <v>0</v>
      </c>
      <c r="H58" s="89">
        <f t="shared" si="3"/>
        <v>0</v>
      </c>
      <c r="I58" s="27">
        <f t="shared" ref="I58:P58" si="6">SUM(I12:I57)</f>
        <v>0</v>
      </c>
      <c r="J58" s="27">
        <f t="shared" si="6"/>
        <v>0</v>
      </c>
      <c r="K58" s="27">
        <f t="shared" si="6"/>
        <v>0</v>
      </c>
      <c r="L58" s="27">
        <f t="shared" si="6"/>
        <v>0</v>
      </c>
      <c r="M58" s="27">
        <f t="shared" si="6"/>
        <v>0</v>
      </c>
      <c r="N58" s="27">
        <f t="shared" si="6"/>
        <v>0</v>
      </c>
      <c r="O58" s="27">
        <f t="shared" si="6"/>
        <v>0</v>
      </c>
      <c r="P58" s="27">
        <f t="shared" si="6"/>
        <v>0</v>
      </c>
      <c r="Q58" s="90">
        <f t="shared" si="1"/>
        <v>0</v>
      </c>
      <c r="R58" s="27">
        <f t="shared" ref="R58" si="7">SUM(R12:R57)</f>
        <v>1</v>
      </c>
      <c r="S58" s="91">
        <f t="shared" si="2"/>
        <v>0.35587188612099641</v>
      </c>
      <c r="T58" s="6" t="s">
        <v>64</v>
      </c>
      <c r="U58" s="6" t="s">
        <v>64</v>
      </c>
      <c r="V58" s="6" t="s">
        <v>64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C61:F61"/>
    <mergeCell ref="G61:I61"/>
    <mergeCell ref="J61:L61"/>
    <mergeCell ref="Q8:Q10"/>
    <mergeCell ref="R8:R10"/>
    <mergeCell ref="H59:O59"/>
    <mergeCell ref="C60:F60"/>
    <mergeCell ref="G60:I60"/>
    <mergeCell ref="J60:L60"/>
    <mergeCell ref="M60:Q6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3776-E4DC-4379-8D72-616DB761BD04}">
  <sheetPr>
    <pageSetUpPr fitToPage="1"/>
  </sheetPr>
  <dimension ref="A1:BB61"/>
  <sheetViews>
    <sheetView topLeftCell="A49" zoomScaleNormal="100" zoomScaleSheetLayoutView="90" workbookViewId="0">
      <selection activeCell="E10" sqref="E10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12" width="5.140625" customWidth="1"/>
    <col min="13" max="13" width="6" customWidth="1"/>
    <col min="14" max="17" width="5" customWidth="1"/>
    <col min="18" max="19" width="5.85546875" customWidth="1"/>
    <col min="20" max="20" width="6" customWidth="1"/>
    <col min="21" max="21" width="5.42578125" customWidth="1"/>
    <col min="22" max="25" width="5.140625" customWidth="1"/>
    <col min="26" max="26" width="12" hidden="1" customWidth="1"/>
    <col min="27" max="27" width="9.140625" customWidth="1"/>
  </cols>
  <sheetData>
    <row r="1" spans="1:54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5"/>
    </row>
    <row r="2" spans="1:54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5"/>
    </row>
    <row r="3" spans="1:54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5"/>
    </row>
    <row r="4" spans="1:54" ht="15.75" x14ac:dyDescent="0.25">
      <c r="A4" s="115" t="s">
        <v>122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5"/>
    </row>
    <row r="5" spans="1:54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5"/>
    </row>
    <row r="6" spans="1:54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46" t="s">
        <v>3</v>
      </c>
      <c r="S6" s="147"/>
      <c r="T6" s="147"/>
      <c r="U6" s="147"/>
      <c r="V6" s="147"/>
      <c r="W6" s="147"/>
      <c r="X6" s="147"/>
      <c r="Y6" s="147"/>
      <c r="Z6" s="148"/>
      <c r="AA6" s="81"/>
    </row>
    <row r="7" spans="1:54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49"/>
      <c r="L7" s="118"/>
      <c r="M7" s="117" t="s">
        <v>17</v>
      </c>
      <c r="N7" s="149"/>
      <c r="O7" s="149"/>
      <c r="P7" s="149"/>
      <c r="Q7" s="118"/>
      <c r="R7" s="117" t="s">
        <v>105</v>
      </c>
      <c r="S7" s="118"/>
      <c r="T7" s="146" t="s">
        <v>23</v>
      </c>
      <c r="U7" s="147"/>
      <c r="V7" s="147"/>
      <c r="W7" s="147"/>
      <c r="X7" s="147"/>
      <c r="Y7" s="148"/>
      <c r="Z7" s="59" t="s">
        <v>93</v>
      </c>
      <c r="AA7" s="59"/>
    </row>
    <row r="8" spans="1:54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5"/>
      <c r="M8" s="144" t="s">
        <v>21</v>
      </c>
      <c r="N8" s="145" t="s">
        <v>18</v>
      </c>
      <c r="O8" s="145"/>
      <c r="P8" s="145"/>
      <c r="Q8" s="145"/>
      <c r="R8" s="152" t="s">
        <v>9</v>
      </c>
      <c r="S8" s="122" t="s">
        <v>10</v>
      </c>
      <c r="T8" s="125" t="s">
        <v>9</v>
      </c>
      <c r="U8" s="125" t="s">
        <v>10</v>
      </c>
      <c r="V8" s="128" t="s">
        <v>18</v>
      </c>
      <c r="W8" s="128"/>
      <c r="X8" s="128"/>
      <c r="Y8" s="128"/>
    </row>
    <row r="9" spans="1:54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66"/>
      <c r="K9" s="130"/>
      <c r="L9" s="131" t="s">
        <v>13</v>
      </c>
      <c r="M9" s="131"/>
      <c r="N9" s="129" t="s">
        <v>12</v>
      </c>
      <c r="O9" s="166"/>
      <c r="P9" s="130"/>
      <c r="Q9" s="131" t="s">
        <v>13</v>
      </c>
      <c r="R9" s="150"/>
      <c r="S9" s="123"/>
      <c r="T9" s="126"/>
      <c r="U9" s="126"/>
      <c r="V9" s="137" t="s">
        <v>12</v>
      </c>
      <c r="W9" s="167"/>
      <c r="X9" s="140"/>
      <c r="Y9" s="150" t="s">
        <v>13</v>
      </c>
    </row>
    <row r="10" spans="1:54" ht="132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123</v>
      </c>
      <c r="J10" s="21" t="s">
        <v>120</v>
      </c>
      <c r="K10" s="21" t="s">
        <v>104</v>
      </c>
      <c r="L10" s="132"/>
      <c r="M10" s="132"/>
      <c r="N10" s="21" t="s">
        <v>123</v>
      </c>
      <c r="O10" s="21" t="s">
        <v>120</v>
      </c>
      <c r="P10" s="21" t="s">
        <v>104</v>
      </c>
      <c r="Q10" s="132"/>
      <c r="R10" s="151"/>
      <c r="S10" s="124"/>
      <c r="T10" s="127"/>
      <c r="U10" s="127"/>
      <c r="V10" s="21" t="s">
        <v>123</v>
      </c>
      <c r="W10" s="21" t="s">
        <v>120</v>
      </c>
      <c r="X10" s="21" t="s">
        <v>104</v>
      </c>
      <c r="Y10" s="151"/>
    </row>
    <row r="11" spans="1:54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6">
        <v>23</v>
      </c>
      <c r="X11" s="6">
        <v>24</v>
      </c>
      <c r="Y11" s="6">
        <v>25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 ht="72" x14ac:dyDescent="0.25">
      <c r="A12" s="52">
        <v>1</v>
      </c>
      <c r="B12" s="10" t="s">
        <v>24</v>
      </c>
      <c r="C12" s="9">
        <v>20</v>
      </c>
      <c r="D12" s="6">
        <v>0</v>
      </c>
      <c r="E12" s="6">
        <v>0</v>
      </c>
      <c r="F12" s="82">
        <f t="shared" ref="F12:F57" si="0">E12/C12</f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68">
        <v>0</v>
      </c>
      <c r="S12" s="69">
        <v>0</v>
      </c>
      <c r="T12" s="24">
        <v>0</v>
      </c>
      <c r="U12" s="47">
        <v>0</v>
      </c>
      <c r="V12" s="6">
        <v>0</v>
      </c>
      <c r="W12" s="6">
        <v>0</v>
      </c>
      <c r="X12" s="6">
        <v>0</v>
      </c>
      <c r="Y12" s="6">
        <v>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48" x14ac:dyDescent="0.25">
      <c r="A13" s="52">
        <v>2</v>
      </c>
      <c r="B13" s="10" t="s">
        <v>25</v>
      </c>
      <c r="C13" s="9">
        <v>9.8000000000000007</v>
      </c>
      <c r="D13" s="6">
        <v>0</v>
      </c>
      <c r="E13" s="6">
        <v>0</v>
      </c>
      <c r="F13" s="82">
        <f t="shared" si="0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68">
        <v>0</v>
      </c>
      <c r="S13" s="69">
        <v>0</v>
      </c>
      <c r="T13" s="24">
        <v>0</v>
      </c>
      <c r="U13" s="47">
        <v>0</v>
      </c>
      <c r="V13" s="6">
        <v>0</v>
      </c>
      <c r="W13" s="6">
        <v>0</v>
      </c>
      <c r="X13" s="6">
        <v>0</v>
      </c>
      <c r="Y13" s="6">
        <v>0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ht="36" x14ac:dyDescent="0.25">
      <c r="A14" s="52">
        <v>3</v>
      </c>
      <c r="B14" s="10" t="s">
        <v>26</v>
      </c>
      <c r="C14" s="9">
        <v>37</v>
      </c>
      <c r="D14" s="6">
        <v>0</v>
      </c>
      <c r="E14" s="6">
        <v>0</v>
      </c>
      <c r="F14" s="87">
        <f t="shared" si="0"/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68">
        <v>0</v>
      </c>
      <c r="S14" s="69">
        <v>0</v>
      </c>
      <c r="T14" s="24">
        <v>0</v>
      </c>
      <c r="U14" s="47">
        <v>0</v>
      </c>
      <c r="V14" s="6">
        <v>0</v>
      </c>
      <c r="W14" s="6">
        <v>0</v>
      </c>
      <c r="X14" s="6">
        <v>0</v>
      </c>
      <c r="Y14" s="6">
        <v>0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ht="84" x14ac:dyDescent="0.25">
      <c r="A15" s="8">
        <v>4</v>
      </c>
      <c r="B15" s="10" t="s">
        <v>27</v>
      </c>
      <c r="C15" s="9">
        <v>45.2</v>
      </c>
      <c r="D15" s="6">
        <v>0</v>
      </c>
      <c r="E15" s="6">
        <v>0</v>
      </c>
      <c r="F15" s="87">
        <f t="shared" si="0"/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68">
        <v>0</v>
      </c>
      <c r="S15" s="69">
        <v>0</v>
      </c>
      <c r="T15" s="24">
        <v>0</v>
      </c>
      <c r="U15" s="47">
        <v>0</v>
      </c>
      <c r="V15" s="6">
        <v>0</v>
      </c>
      <c r="W15" s="6">
        <v>0</v>
      </c>
      <c r="X15" s="6">
        <v>0</v>
      </c>
      <c r="Y15" s="6">
        <v>0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ht="48" x14ac:dyDescent="0.25">
      <c r="A16" s="85" t="s">
        <v>106</v>
      </c>
      <c r="B16" s="10" t="s">
        <v>29</v>
      </c>
      <c r="C16" s="9">
        <v>16.399999999999999</v>
      </c>
      <c r="D16" s="6">
        <v>10</v>
      </c>
      <c r="E16" s="6">
        <v>18</v>
      </c>
      <c r="F16" s="87">
        <f t="shared" si="0"/>
        <v>1.0975609756097562</v>
      </c>
      <c r="G16" s="17">
        <v>0</v>
      </c>
      <c r="H16" s="17">
        <f t="shared" ref="H16:H58" si="1">ROUND(G16/D16*100,2)</f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68">
        <v>0</v>
      </c>
      <c r="S16" s="69">
        <f>ROUND(R16/E16*100,2)</f>
        <v>0</v>
      </c>
      <c r="T16" s="24">
        <v>0</v>
      </c>
      <c r="U16" s="47">
        <f>T16/E16*100</f>
        <v>0</v>
      </c>
      <c r="V16" s="6">
        <v>0</v>
      </c>
      <c r="W16" s="6">
        <v>0</v>
      </c>
      <c r="X16" s="6">
        <v>0</v>
      </c>
      <c r="Y16" s="6">
        <v>0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60" x14ac:dyDescent="0.25">
      <c r="A17" s="86" t="s">
        <v>107</v>
      </c>
      <c r="B17" s="41" t="s">
        <v>91</v>
      </c>
      <c r="C17" s="9">
        <v>4.42</v>
      </c>
      <c r="D17" s="6">
        <v>2</v>
      </c>
      <c r="E17" s="6">
        <v>0</v>
      </c>
      <c r="F17" s="88">
        <f t="shared" si="0"/>
        <v>0</v>
      </c>
      <c r="G17" s="17">
        <v>0</v>
      </c>
      <c r="H17" s="17">
        <f t="shared" si="1"/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68">
        <v>0</v>
      </c>
      <c r="S17" s="69">
        <v>0</v>
      </c>
      <c r="T17" s="24">
        <v>0</v>
      </c>
      <c r="U17" s="47">
        <v>0</v>
      </c>
      <c r="V17" s="6">
        <v>0</v>
      </c>
      <c r="W17" s="6">
        <v>0</v>
      </c>
      <c r="X17" s="6">
        <v>0</v>
      </c>
      <c r="Y17" s="6">
        <v>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60" x14ac:dyDescent="0.25">
      <c r="A18" s="86" t="s">
        <v>108</v>
      </c>
      <c r="B18" s="10" t="s">
        <v>30</v>
      </c>
      <c r="C18" s="9">
        <v>17.47</v>
      </c>
      <c r="D18" s="6">
        <v>31</v>
      </c>
      <c r="E18" s="6">
        <v>38</v>
      </c>
      <c r="F18" s="87">
        <f t="shared" si="0"/>
        <v>2.1751574127074988</v>
      </c>
      <c r="G18" s="17">
        <v>1</v>
      </c>
      <c r="H18" s="17">
        <f t="shared" si="1"/>
        <v>3.23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1</v>
      </c>
      <c r="Q18" s="17">
        <v>0</v>
      </c>
      <c r="R18" s="68">
        <v>3</v>
      </c>
      <c r="S18" s="69">
        <f>ROUND(R18/E18*100,2)</f>
        <v>7.89</v>
      </c>
      <c r="T18" s="24">
        <v>1</v>
      </c>
      <c r="U18" s="47">
        <f>T18/E18*100</f>
        <v>2.6315789473684208</v>
      </c>
      <c r="V18" s="6">
        <v>0</v>
      </c>
      <c r="W18" s="6">
        <v>0</v>
      </c>
      <c r="X18" s="6">
        <v>0</v>
      </c>
      <c r="Y18" s="6">
        <v>0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60" x14ac:dyDescent="0.25">
      <c r="A19" s="86" t="s">
        <v>109</v>
      </c>
      <c r="B19" s="10" t="s">
        <v>92</v>
      </c>
      <c r="C19" s="9">
        <v>3.65</v>
      </c>
      <c r="D19" s="6">
        <v>0</v>
      </c>
      <c r="E19" s="6">
        <v>3</v>
      </c>
      <c r="F19" s="87">
        <f t="shared" si="0"/>
        <v>0.82191780821917815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68">
        <v>0</v>
      </c>
      <c r="S19" s="69">
        <f>ROUND(R19/E19*100,2)</f>
        <v>0</v>
      </c>
      <c r="T19" s="24">
        <v>0</v>
      </c>
      <c r="U19" s="47">
        <f>T19/E19*100</f>
        <v>0</v>
      </c>
      <c r="V19" s="6">
        <v>0</v>
      </c>
      <c r="W19" s="6">
        <v>0</v>
      </c>
      <c r="X19" s="6">
        <v>0</v>
      </c>
      <c r="Y19" s="6">
        <v>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36" x14ac:dyDescent="0.25">
      <c r="A20" s="8">
        <v>6</v>
      </c>
      <c r="B20" s="10" t="s">
        <v>125</v>
      </c>
      <c r="C20" s="9">
        <v>7.9</v>
      </c>
      <c r="D20" s="6">
        <v>0</v>
      </c>
      <c r="E20" s="6">
        <v>0</v>
      </c>
      <c r="F20" s="88">
        <f t="shared" si="0"/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68">
        <v>0</v>
      </c>
      <c r="S20" s="69">
        <v>0</v>
      </c>
      <c r="T20" s="24">
        <v>0</v>
      </c>
      <c r="U20" s="47">
        <v>0</v>
      </c>
      <c r="V20" s="6">
        <v>0</v>
      </c>
      <c r="W20" s="6">
        <v>0</v>
      </c>
      <c r="X20" s="6">
        <v>0</v>
      </c>
      <c r="Y20" s="6">
        <v>0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24" x14ac:dyDescent="0.25">
      <c r="A21" s="8">
        <v>7</v>
      </c>
      <c r="B21" s="10" t="s">
        <v>82</v>
      </c>
      <c r="C21" s="9">
        <v>3.8969999999999998</v>
      </c>
      <c r="D21" s="6">
        <v>19</v>
      </c>
      <c r="E21" s="6">
        <v>32</v>
      </c>
      <c r="F21" s="69">
        <f t="shared" si="0"/>
        <v>8.2114447010520912</v>
      </c>
      <c r="G21" s="17">
        <v>2</v>
      </c>
      <c r="H21" s="17">
        <f t="shared" si="1"/>
        <v>10.53</v>
      </c>
      <c r="I21" s="17">
        <v>0</v>
      </c>
      <c r="J21" s="17">
        <v>0</v>
      </c>
      <c r="K21" s="17">
        <v>0</v>
      </c>
      <c r="L21" s="17">
        <v>0</v>
      </c>
      <c r="M21" s="17">
        <v>2</v>
      </c>
      <c r="N21" s="17">
        <v>0</v>
      </c>
      <c r="O21" s="17">
        <v>0</v>
      </c>
      <c r="P21" s="17">
        <v>2</v>
      </c>
      <c r="Q21" s="17">
        <v>0</v>
      </c>
      <c r="R21" s="68">
        <v>4</v>
      </c>
      <c r="S21" s="69">
        <f>ROUND(R21/E21*100,2)</f>
        <v>12.5</v>
      </c>
      <c r="T21" s="24">
        <v>2</v>
      </c>
      <c r="U21" s="47">
        <f>T21/E21*100</f>
        <v>6.25</v>
      </c>
      <c r="V21" s="6">
        <v>0</v>
      </c>
      <c r="W21" s="6">
        <v>0</v>
      </c>
      <c r="X21" s="6">
        <v>0</v>
      </c>
      <c r="Y21" s="6">
        <v>0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69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68">
        <v>0</v>
      </c>
      <c r="S22" s="69">
        <v>0</v>
      </c>
      <c r="T22" s="24">
        <v>0</v>
      </c>
      <c r="U22" s="47">
        <v>0</v>
      </c>
      <c r="V22" s="6">
        <v>0</v>
      </c>
      <c r="W22" s="6">
        <v>0</v>
      </c>
      <c r="X22" s="6">
        <v>0</v>
      </c>
      <c r="Y22" s="6">
        <v>0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36" x14ac:dyDescent="0.25">
      <c r="A23" s="8">
        <v>9</v>
      </c>
      <c r="B23" s="10" t="s">
        <v>32</v>
      </c>
      <c r="C23" s="9">
        <v>9.8000000000000007</v>
      </c>
      <c r="D23" s="6">
        <v>0</v>
      </c>
      <c r="E23" s="6">
        <v>0</v>
      </c>
      <c r="F23" s="82">
        <f t="shared" si="0"/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68">
        <v>0</v>
      </c>
      <c r="S23" s="69">
        <v>0</v>
      </c>
      <c r="T23" s="24">
        <v>0</v>
      </c>
      <c r="U23" s="47">
        <v>0</v>
      </c>
      <c r="V23" s="6">
        <v>0</v>
      </c>
      <c r="W23" s="6">
        <v>0</v>
      </c>
      <c r="X23" s="6">
        <v>0</v>
      </c>
      <c r="Y23" s="6">
        <v>0</v>
      </c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ht="24" x14ac:dyDescent="0.25">
      <c r="A24" s="8">
        <v>10</v>
      </c>
      <c r="B24" s="10" t="s">
        <v>33</v>
      </c>
      <c r="C24" s="9">
        <v>4.1079999999999997</v>
      </c>
      <c r="D24" s="6">
        <v>0</v>
      </c>
      <c r="E24" s="6">
        <v>0</v>
      </c>
      <c r="F24" s="87">
        <f t="shared" si="0"/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68">
        <v>0</v>
      </c>
      <c r="S24" s="69">
        <v>0</v>
      </c>
      <c r="T24" s="24">
        <v>0</v>
      </c>
      <c r="U24" s="47">
        <v>0</v>
      </c>
      <c r="V24" s="6">
        <v>0</v>
      </c>
      <c r="W24" s="6">
        <v>0</v>
      </c>
      <c r="X24" s="6">
        <v>0</v>
      </c>
      <c r="Y24" s="6">
        <v>0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s="51" customFormat="1" ht="48" x14ac:dyDescent="0.25">
      <c r="A25" s="86" t="s">
        <v>110</v>
      </c>
      <c r="B25" s="41" t="s">
        <v>88</v>
      </c>
      <c r="C25" s="53">
        <v>13.46</v>
      </c>
      <c r="D25" s="40">
        <v>0</v>
      </c>
      <c r="E25" s="40">
        <v>0</v>
      </c>
      <c r="F25" s="87">
        <f t="shared" si="0"/>
        <v>0</v>
      </c>
      <c r="G25" s="17">
        <v>0</v>
      </c>
      <c r="H25" s="84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68">
        <v>0</v>
      </c>
      <c r="S25" s="69">
        <v>0</v>
      </c>
      <c r="T25" s="24">
        <v>0</v>
      </c>
      <c r="U25" s="47">
        <v>0</v>
      </c>
      <c r="V25" s="6">
        <v>0</v>
      </c>
      <c r="W25" s="6">
        <v>0</v>
      </c>
      <c r="X25" s="6">
        <v>0</v>
      </c>
      <c r="Y25" s="6">
        <v>0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</row>
    <row r="26" spans="1:54" s="51" customFormat="1" ht="36" x14ac:dyDescent="0.25">
      <c r="A26" s="86" t="s">
        <v>111</v>
      </c>
      <c r="B26" s="41" t="s">
        <v>87</v>
      </c>
      <c r="C26" s="53">
        <v>5.165</v>
      </c>
      <c r="D26" s="40">
        <v>0</v>
      </c>
      <c r="E26" s="40">
        <v>0</v>
      </c>
      <c r="F26" s="87">
        <v>0</v>
      </c>
      <c r="G26" s="17">
        <v>0</v>
      </c>
      <c r="H26" s="84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68">
        <v>0</v>
      </c>
      <c r="S26" s="69">
        <v>0</v>
      </c>
      <c r="T26" s="24">
        <v>0</v>
      </c>
      <c r="U26" s="47">
        <v>0</v>
      </c>
      <c r="V26" s="6">
        <v>0</v>
      </c>
      <c r="W26" s="6">
        <v>0</v>
      </c>
      <c r="X26" s="6">
        <v>0</v>
      </c>
      <c r="Y26" s="6">
        <v>0</v>
      </c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</row>
    <row r="27" spans="1:54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87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68">
        <v>0</v>
      </c>
      <c r="S27" s="69">
        <v>0</v>
      </c>
      <c r="T27" s="24">
        <v>0</v>
      </c>
      <c r="U27" s="47">
        <v>0</v>
      </c>
      <c r="V27" s="6">
        <v>0</v>
      </c>
      <c r="W27" s="6">
        <v>0</v>
      </c>
      <c r="X27" s="6">
        <v>0</v>
      </c>
      <c r="Y27" s="6">
        <v>0</v>
      </c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ht="24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87">
        <f t="shared" si="0"/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68">
        <v>0</v>
      </c>
      <c r="S28" s="69">
        <v>0</v>
      </c>
      <c r="T28" s="24">
        <v>0</v>
      </c>
      <c r="U28" s="47">
        <v>0</v>
      </c>
      <c r="V28" s="6">
        <v>0</v>
      </c>
      <c r="W28" s="6">
        <v>0</v>
      </c>
      <c r="X28" s="6">
        <v>0</v>
      </c>
      <c r="Y28" s="6">
        <v>0</v>
      </c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 ht="24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87">
        <f t="shared" si="0"/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68">
        <v>0</v>
      </c>
      <c r="S29" s="69">
        <v>0</v>
      </c>
      <c r="T29" s="24">
        <v>0</v>
      </c>
      <c r="U29" s="47">
        <v>0</v>
      </c>
      <c r="V29" s="6">
        <v>0</v>
      </c>
      <c r="W29" s="6">
        <v>0</v>
      </c>
      <c r="X29" s="6">
        <v>0</v>
      </c>
      <c r="Y29" s="6">
        <v>0</v>
      </c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ht="48" x14ac:dyDescent="0.25">
      <c r="A30" s="8">
        <v>15</v>
      </c>
      <c r="B30" s="10" t="s">
        <v>37</v>
      </c>
      <c r="C30" s="9">
        <v>11.08</v>
      </c>
      <c r="D30" s="6">
        <v>56</v>
      </c>
      <c r="E30" s="6">
        <v>53</v>
      </c>
      <c r="F30" s="87">
        <f t="shared" si="0"/>
        <v>4.7833935018050537</v>
      </c>
      <c r="G30" s="17">
        <v>3</v>
      </c>
      <c r="H30" s="17">
        <f t="shared" si="1"/>
        <v>5.36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>
        <v>0</v>
      </c>
      <c r="O30" s="17">
        <v>0</v>
      </c>
      <c r="P30" s="17">
        <v>3</v>
      </c>
      <c r="Q30" s="17">
        <v>0</v>
      </c>
      <c r="R30" s="68">
        <v>6</v>
      </c>
      <c r="S30" s="69">
        <f t="shared" ref="S30:S58" si="2">ROUND(R30/E30*100,2)</f>
        <v>11.32</v>
      </c>
      <c r="T30" s="24">
        <v>3</v>
      </c>
      <c r="U30" s="47">
        <f t="shared" ref="U30:U58" si="3">T30/E30*100</f>
        <v>5.6603773584905666</v>
      </c>
      <c r="V30" s="6">
        <v>0</v>
      </c>
      <c r="W30" s="6">
        <v>0</v>
      </c>
      <c r="X30" s="6">
        <v>0</v>
      </c>
      <c r="Y30" s="6">
        <v>0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 ht="36" x14ac:dyDescent="0.25">
      <c r="A31" s="8">
        <v>16</v>
      </c>
      <c r="B31" s="10" t="s">
        <v>38</v>
      </c>
      <c r="C31" s="9">
        <v>24.7</v>
      </c>
      <c r="D31" s="6">
        <v>0</v>
      </c>
      <c r="E31" s="6">
        <v>0</v>
      </c>
      <c r="F31" s="87">
        <f t="shared" si="0"/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68">
        <v>0</v>
      </c>
      <c r="S31" s="69">
        <v>0</v>
      </c>
      <c r="T31" s="24">
        <v>0</v>
      </c>
      <c r="U31" s="47">
        <v>0</v>
      </c>
      <c r="V31" s="6">
        <v>0</v>
      </c>
      <c r="W31" s="6">
        <v>0</v>
      </c>
      <c r="X31" s="6">
        <v>0</v>
      </c>
      <c r="Y31" s="6">
        <v>0</v>
      </c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 ht="48" x14ac:dyDescent="0.25">
      <c r="A32" s="8">
        <v>17</v>
      </c>
      <c r="B32" s="10" t="s">
        <v>39</v>
      </c>
      <c r="C32" s="9">
        <v>12.089</v>
      </c>
      <c r="D32" s="6">
        <v>0</v>
      </c>
      <c r="E32" s="6">
        <v>0</v>
      </c>
      <c r="F32" s="87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68">
        <v>0</v>
      </c>
      <c r="S32" s="69">
        <v>0</v>
      </c>
      <c r="T32" s="24">
        <v>0</v>
      </c>
      <c r="U32" s="47">
        <v>0</v>
      </c>
      <c r="V32" s="6">
        <v>0</v>
      </c>
      <c r="W32" s="6">
        <v>0</v>
      </c>
      <c r="X32" s="6">
        <v>0</v>
      </c>
      <c r="Y32" s="6">
        <v>0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 ht="36" x14ac:dyDescent="0.25">
      <c r="A33" s="8">
        <v>18</v>
      </c>
      <c r="B33" s="10" t="s">
        <v>40</v>
      </c>
      <c r="C33" s="9">
        <v>12.076000000000001</v>
      </c>
      <c r="D33" s="6">
        <v>0</v>
      </c>
      <c r="E33" s="6">
        <v>0</v>
      </c>
      <c r="F33" s="87">
        <f t="shared" si="0"/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68">
        <v>0</v>
      </c>
      <c r="S33" s="69">
        <v>0</v>
      </c>
      <c r="T33" s="24">
        <v>0</v>
      </c>
      <c r="U33" s="47">
        <v>0</v>
      </c>
      <c r="V33" s="6">
        <v>0</v>
      </c>
      <c r="W33" s="6">
        <v>0</v>
      </c>
      <c r="X33" s="6">
        <v>0</v>
      </c>
      <c r="Y33" s="6">
        <v>0</v>
      </c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ht="48" x14ac:dyDescent="0.25">
      <c r="A34" s="86" t="s">
        <v>112</v>
      </c>
      <c r="B34" s="10" t="s">
        <v>83</v>
      </c>
      <c r="C34" s="9">
        <v>5.2629999999999999</v>
      </c>
      <c r="D34" s="6">
        <v>0</v>
      </c>
      <c r="E34" s="6">
        <v>0</v>
      </c>
      <c r="F34" s="87">
        <f t="shared" si="0"/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68">
        <v>0</v>
      </c>
      <c r="S34" s="69">
        <v>0</v>
      </c>
      <c r="T34" s="24">
        <v>0</v>
      </c>
      <c r="U34" s="47">
        <v>0</v>
      </c>
      <c r="V34" s="6">
        <v>0</v>
      </c>
      <c r="W34" s="6">
        <v>0</v>
      </c>
      <c r="X34" s="6">
        <v>0</v>
      </c>
      <c r="Y34" s="6">
        <v>0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 ht="36" x14ac:dyDescent="0.25">
      <c r="A35" s="86" t="s">
        <v>113</v>
      </c>
      <c r="B35" s="10" t="s">
        <v>84</v>
      </c>
      <c r="C35" s="9">
        <v>11.74</v>
      </c>
      <c r="D35" s="6">
        <v>0</v>
      </c>
      <c r="E35" s="6">
        <v>0</v>
      </c>
      <c r="F35" s="87">
        <f t="shared" si="0"/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68">
        <v>0</v>
      </c>
      <c r="S35" s="69">
        <v>0</v>
      </c>
      <c r="T35" s="24">
        <v>0</v>
      </c>
      <c r="U35" s="47">
        <v>0</v>
      </c>
      <c r="V35" s="6">
        <v>0</v>
      </c>
      <c r="W35" s="6">
        <v>0</v>
      </c>
      <c r="X35" s="6">
        <v>0</v>
      </c>
      <c r="Y35" s="6">
        <v>0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ht="36" x14ac:dyDescent="0.25">
      <c r="A36" s="8">
        <v>20</v>
      </c>
      <c r="B36" s="10" t="s">
        <v>41</v>
      </c>
      <c r="C36" s="9">
        <v>21.366</v>
      </c>
      <c r="D36" s="6">
        <v>0</v>
      </c>
      <c r="E36" s="6">
        <v>0</v>
      </c>
      <c r="F36" s="87">
        <f t="shared" si="0"/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68">
        <v>0</v>
      </c>
      <c r="S36" s="69">
        <v>0</v>
      </c>
      <c r="T36" s="24">
        <v>0</v>
      </c>
      <c r="U36" s="47">
        <v>0</v>
      </c>
      <c r="V36" s="6">
        <v>0</v>
      </c>
      <c r="W36" s="6">
        <v>0</v>
      </c>
      <c r="X36" s="6">
        <v>0</v>
      </c>
      <c r="Y36" s="6">
        <v>0</v>
      </c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 ht="60" x14ac:dyDescent="0.25">
      <c r="A37" s="8">
        <v>21</v>
      </c>
      <c r="B37" s="10" t="s">
        <v>42</v>
      </c>
      <c r="C37" s="9">
        <v>37.362000000000002</v>
      </c>
      <c r="D37" s="6">
        <v>0</v>
      </c>
      <c r="E37" s="6">
        <v>0</v>
      </c>
      <c r="F37" s="87">
        <f t="shared" si="0"/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68">
        <v>0</v>
      </c>
      <c r="S37" s="69">
        <v>0</v>
      </c>
      <c r="T37" s="24">
        <v>0</v>
      </c>
      <c r="U37" s="47">
        <v>0</v>
      </c>
      <c r="V37" s="6">
        <v>0</v>
      </c>
      <c r="W37" s="6">
        <v>0</v>
      </c>
      <c r="X37" s="6">
        <v>0</v>
      </c>
      <c r="Y37" s="6">
        <v>0</v>
      </c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ht="48" x14ac:dyDescent="0.25">
      <c r="A38" s="8">
        <v>22</v>
      </c>
      <c r="B38" s="10" t="s">
        <v>43</v>
      </c>
      <c r="C38" s="9">
        <v>49.816000000000003</v>
      </c>
      <c r="D38" s="6">
        <v>0</v>
      </c>
      <c r="E38" s="6">
        <v>0</v>
      </c>
      <c r="F38" s="87">
        <f t="shared" si="0"/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68">
        <v>0</v>
      </c>
      <c r="S38" s="69">
        <v>0</v>
      </c>
      <c r="T38" s="24">
        <v>0</v>
      </c>
      <c r="U38" s="47">
        <v>0</v>
      </c>
      <c r="V38" s="6">
        <v>0</v>
      </c>
      <c r="W38" s="6">
        <v>0</v>
      </c>
      <c r="X38" s="6">
        <v>0</v>
      </c>
      <c r="Y38" s="6">
        <v>0</v>
      </c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spans="1:54" ht="60" x14ac:dyDescent="0.25">
      <c r="A39" s="8">
        <v>23</v>
      </c>
      <c r="B39" s="10" t="s">
        <v>44</v>
      </c>
      <c r="C39" s="9">
        <v>23.972000000000001</v>
      </c>
      <c r="D39" s="6">
        <v>0</v>
      </c>
      <c r="E39" s="6">
        <v>0</v>
      </c>
      <c r="F39" s="87">
        <f t="shared" si="0"/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68">
        <v>0</v>
      </c>
      <c r="S39" s="69">
        <v>0</v>
      </c>
      <c r="T39" s="24">
        <v>0</v>
      </c>
      <c r="U39" s="47">
        <v>0</v>
      </c>
      <c r="V39" s="6">
        <v>0</v>
      </c>
      <c r="W39" s="6">
        <v>0</v>
      </c>
      <c r="X39" s="6">
        <v>0</v>
      </c>
      <c r="Y39" s="6">
        <v>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4" ht="48" x14ac:dyDescent="0.25">
      <c r="A40" s="8">
        <v>24</v>
      </c>
      <c r="B40" s="10" t="s">
        <v>45</v>
      </c>
      <c r="C40" s="9">
        <v>31.5</v>
      </c>
      <c r="D40" s="6">
        <v>0</v>
      </c>
      <c r="E40" s="6">
        <v>0</v>
      </c>
      <c r="F40" s="87">
        <f t="shared" si="0"/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68">
        <v>0</v>
      </c>
      <c r="S40" s="69">
        <v>0</v>
      </c>
      <c r="T40" s="24">
        <v>0</v>
      </c>
      <c r="U40" s="47">
        <v>0</v>
      </c>
      <c r="V40" s="6">
        <v>0</v>
      </c>
      <c r="W40" s="6">
        <v>0</v>
      </c>
      <c r="X40" s="6">
        <v>0</v>
      </c>
      <c r="Y40" s="6">
        <v>0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spans="1:54" ht="48" x14ac:dyDescent="0.25">
      <c r="A41" s="8">
        <v>25</v>
      </c>
      <c r="B41" s="10" t="s">
        <v>46</v>
      </c>
      <c r="C41" s="9">
        <v>38.970999999999997</v>
      </c>
      <c r="D41" s="6">
        <v>0</v>
      </c>
      <c r="E41" s="6">
        <v>0</v>
      </c>
      <c r="F41" s="87">
        <f t="shared" si="0"/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68">
        <v>0</v>
      </c>
      <c r="S41" s="69">
        <v>0</v>
      </c>
      <c r="T41" s="24">
        <v>0</v>
      </c>
      <c r="U41" s="47">
        <v>0</v>
      </c>
      <c r="V41" s="6">
        <v>0</v>
      </c>
      <c r="W41" s="6">
        <v>0</v>
      </c>
      <c r="X41" s="6">
        <v>0</v>
      </c>
      <c r="Y41" s="6">
        <v>0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 ht="60" x14ac:dyDescent="0.25">
      <c r="A42" s="8">
        <v>26</v>
      </c>
      <c r="B42" s="41" t="s">
        <v>47</v>
      </c>
      <c r="C42" s="9">
        <v>59.8</v>
      </c>
      <c r="D42" s="6">
        <v>0</v>
      </c>
      <c r="E42" s="6">
        <v>0</v>
      </c>
      <c r="F42" s="87">
        <f t="shared" si="0"/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68">
        <v>0</v>
      </c>
      <c r="S42" s="69">
        <v>0</v>
      </c>
      <c r="T42" s="24">
        <v>0</v>
      </c>
      <c r="U42" s="47">
        <v>0</v>
      </c>
      <c r="V42" s="6">
        <v>0</v>
      </c>
      <c r="W42" s="6">
        <v>0</v>
      </c>
      <c r="X42" s="6">
        <v>0</v>
      </c>
      <c r="Y42" s="6">
        <v>0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 ht="60" x14ac:dyDescent="0.25">
      <c r="A43" s="8">
        <v>27</v>
      </c>
      <c r="B43" s="10" t="s">
        <v>48</v>
      </c>
      <c r="C43" s="9">
        <v>28.702000000000002</v>
      </c>
      <c r="D43" s="6">
        <v>0</v>
      </c>
      <c r="E43" s="6">
        <v>0</v>
      </c>
      <c r="F43" s="87">
        <f t="shared" si="0"/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68">
        <v>0</v>
      </c>
      <c r="S43" s="69">
        <v>0</v>
      </c>
      <c r="T43" s="24">
        <v>0</v>
      </c>
      <c r="U43" s="47">
        <v>0</v>
      </c>
      <c r="V43" s="6">
        <v>0</v>
      </c>
      <c r="W43" s="6">
        <v>0</v>
      </c>
      <c r="X43" s="6">
        <v>0</v>
      </c>
      <c r="Y43" s="6">
        <v>0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ht="48" x14ac:dyDescent="0.25">
      <c r="A44" s="8">
        <v>28</v>
      </c>
      <c r="B44" s="10" t="s">
        <v>49</v>
      </c>
      <c r="C44" s="9">
        <v>27.7</v>
      </c>
      <c r="D44" s="6">
        <v>0</v>
      </c>
      <c r="E44" s="6">
        <v>0</v>
      </c>
      <c r="F44" s="87">
        <f t="shared" si="0"/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68">
        <v>0</v>
      </c>
      <c r="S44" s="69">
        <v>0</v>
      </c>
      <c r="T44" s="24">
        <v>0</v>
      </c>
      <c r="U44" s="47">
        <v>0</v>
      </c>
      <c r="V44" s="6">
        <v>0</v>
      </c>
      <c r="W44" s="6">
        <v>0</v>
      </c>
      <c r="X44" s="6">
        <v>0</v>
      </c>
      <c r="Y44" s="6">
        <v>0</v>
      </c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 s="19" customFormat="1" ht="48" x14ac:dyDescent="0.25">
      <c r="A45" s="8">
        <v>29</v>
      </c>
      <c r="B45" s="10" t="s">
        <v>50</v>
      </c>
      <c r="C45" s="9">
        <v>41.25</v>
      </c>
      <c r="D45" s="17">
        <v>0</v>
      </c>
      <c r="E45" s="17">
        <v>0</v>
      </c>
      <c r="F45" s="87">
        <f t="shared" si="0"/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68">
        <v>0</v>
      </c>
      <c r="S45" s="69">
        <v>0</v>
      </c>
      <c r="T45" s="24">
        <v>0</v>
      </c>
      <c r="U45" s="47">
        <v>0</v>
      </c>
      <c r="V45" s="6">
        <v>0</v>
      </c>
      <c r="W45" s="6">
        <v>0</v>
      </c>
      <c r="X45" s="6">
        <v>0</v>
      </c>
      <c r="Y45" s="6">
        <v>0</v>
      </c>
      <c r="Z45" s="18"/>
      <c r="AA45" s="7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54" ht="60" x14ac:dyDescent="0.25">
      <c r="A46" s="8">
        <v>30</v>
      </c>
      <c r="B46" s="10" t="s">
        <v>51</v>
      </c>
      <c r="C46" s="9">
        <v>41.254199999999997</v>
      </c>
      <c r="D46" s="6">
        <v>0</v>
      </c>
      <c r="E46" s="6">
        <v>0</v>
      </c>
      <c r="F46" s="87">
        <f t="shared" si="0"/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68">
        <v>0</v>
      </c>
      <c r="S46" s="69">
        <v>0</v>
      </c>
      <c r="T46" s="24">
        <v>0</v>
      </c>
      <c r="U46" s="47">
        <v>0</v>
      </c>
      <c r="V46" s="6">
        <v>0</v>
      </c>
      <c r="W46" s="6">
        <v>0</v>
      </c>
      <c r="X46" s="6">
        <v>0</v>
      </c>
      <c r="Y46" s="6">
        <v>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  <row r="47" spans="1:54" ht="60" x14ac:dyDescent="0.25">
      <c r="A47" s="8">
        <v>31</v>
      </c>
      <c r="B47" s="10" t="s">
        <v>52</v>
      </c>
      <c r="C47" s="9">
        <v>45.048999999999999</v>
      </c>
      <c r="D47" s="6">
        <v>0</v>
      </c>
      <c r="E47" s="6">
        <v>0</v>
      </c>
      <c r="F47" s="87">
        <f t="shared" si="0"/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68">
        <v>0</v>
      </c>
      <c r="S47" s="69">
        <v>0</v>
      </c>
      <c r="T47" s="24">
        <v>0</v>
      </c>
      <c r="U47" s="47">
        <v>0</v>
      </c>
      <c r="V47" s="6">
        <v>0</v>
      </c>
      <c r="W47" s="6">
        <v>0</v>
      </c>
      <c r="X47" s="6">
        <v>0</v>
      </c>
      <c r="Y47" s="6">
        <v>0</v>
      </c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 ht="48" x14ac:dyDescent="0.25">
      <c r="A48" s="8">
        <v>32</v>
      </c>
      <c r="B48" s="10" t="s">
        <v>53</v>
      </c>
      <c r="C48" s="9">
        <v>38.18</v>
      </c>
      <c r="D48" s="6">
        <v>0</v>
      </c>
      <c r="E48" s="6">
        <v>0</v>
      </c>
      <c r="F48" s="87">
        <f t="shared" si="0"/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68">
        <v>0</v>
      </c>
      <c r="S48" s="69">
        <v>0</v>
      </c>
      <c r="T48" s="24">
        <v>0</v>
      </c>
      <c r="U48" s="47">
        <v>0</v>
      </c>
      <c r="V48" s="6">
        <v>0</v>
      </c>
      <c r="W48" s="6">
        <v>0</v>
      </c>
      <c r="X48" s="6">
        <v>0</v>
      </c>
      <c r="Y48" s="6">
        <v>0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</row>
    <row r="49" spans="1:54" ht="48" x14ac:dyDescent="0.25">
      <c r="A49" s="8">
        <v>33</v>
      </c>
      <c r="B49" s="10" t="s">
        <v>75</v>
      </c>
      <c r="C49" s="9">
        <v>22.2</v>
      </c>
      <c r="D49" s="6" t="s">
        <v>90</v>
      </c>
      <c r="E49" s="6">
        <v>52</v>
      </c>
      <c r="F49" s="87">
        <f t="shared" si="0"/>
        <v>2.3423423423423424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68">
        <v>4</v>
      </c>
      <c r="S49" s="69">
        <f t="shared" si="2"/>
        <v>7.69</v>
      </c>
      <c r="T49" s="24">
        <v>4</v>
      </c>
      <c r="U49" s="47">
        <f t="shared" si="3"/>
        <v>7.6923076923076925</v>
      </c>
      <c r="V49" s="6">
        <v>0</v>
      </c>
      <c r="W49" s="6">
        <v>0</v>
      </c>
      <c r="X49" s="6">
        <v>0</v>
      </c>
      <c r="Y49" s="6">
        <v>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 ht="36" x14ac:dyDescent="0.25">
      <c r="A50" s="8">
        <v>34</v>
      </c>
      <c r="B50" s="10" t="s">
        <v>54</v>
      </c>
      <c r="C50" s="9">
        <v>449.37060000000002</v>
      </c>
      <c r="D50" s="6">
        <v>0</v>
      </c>
      <c r="E50" s="6">
        <v>0</v>
      </c>
      <c r="F50" s="87">
        <f t="shared" si="0"/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68">
        <v>0</v>
      </c>
      <c r="S50" s="69">
        <v>0</v>
      </c>
      <c r="T50" s="24">
        <v>0</v>
      </c>
      <c r="U50" s="47">
        <v>0</v>
      </c>
      <c r="V50" s="6">
        <v>0</v>
      </c>
      <c r="W50" s="6">
        <v>0</v>
      </c>
      <c r="X50" s="6">
        <v>0</v>
      </c>
      <c r="Y50" s="6">
        <v>0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 ht="36.75" x14ac:dyDescent="0.25">
      <c r="A51" s="8">
        <v>35</v>
      </c>
      <c r="B51" s="11" t="s">
        <v>55</v>
      </c>
      <c r="C51" s="9">
        <v>26.11</v>
      </c>
      <c r="D51" s="6">
        <v>32</v>
      </c>
      <c r="E51" s="6">
        <v>57</v>
      </c>
      <c r="F51" s="87">
        <f t="shared" si="0"/>
        <v>2.1830716200689393</v>
      </c>
      <c r="G51" s="17">
        <v>1</v>
      </c>
      <c r="H51" s="17">
        <f t="shared" si="1"/>
        <v>3.13</v>
      </c>
      <c r="I51" s="17">
        <v>0</v>
      </c>
      <c r="J51" s="17">
        <v>0</v>
      </c>
      <c r="K51" s="17">
        <v>0</v>
      </c>
      <c r="L51" s="17">
        <v>0</v>
      </c>
      <c r="M51" s="17">
        <v>1</v>
      </c>
      <c r="N51" s="17">
        <v>0</v>
      </c>
      <c r="O51" s="17">
        <v>0</v>
      </c>
      <c r="P51" s="17">
        <v>1</v>
      </c>
      <c r="Q51" s="17">
        <v>0</v>
      </c>
      <c r="R51" s="68">
        <v>4</v>
      </c>
      <c r="S51" s="69">
        <f t="shared" si="2"/>
        <v>7.02</v>
      </c>
      <c r="T51" s="24">
        <v>2</v>
      </c>
      <c r="U51" s="47">
        <f t="shared" si="3"/>
        <v>3.5087719298245612</v>
      </c>
      <c r="V51" s="6">
        <v>0</v>
      </c>
      <c r="W51" s="6">
        <v>0</v>
      </c>
      <c r="X51" s="6">
        <v>0</v>
      </c>
      <c r="Y51" s="6">
        <v>0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</row>
    <row r="52" spans="1:54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87">
        <f t="shared" si="0"/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68">
        <v>0</v>
      </c>
      <c r="S52" s="69">
        <v>0</v>
      </c>
      <c r="T52" s="24">
        <v>0</v>
      </c>
      <c r="U52" s="47">
        <v>0</v>
      </c>
      <c r="V52" s="6">
        <v>0</v>
      </c>
      <c r="W52" s="6">
        <v>0</v>
      </c>
      <c r="X52" s="6">
        <v>0</v>
      </c>
      <c r="Y52" s="6">
        <v>0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</row>
    <row r="53" spans="1:54" ht="36.75" x14ac:dyDescent="0.25">
      <c r="A53" s="8">
        <v>37</v>
      </c>
      <c r="B53" s="11" t="s">
        <v>58</v>
      </c>
      <c r="C53" s="9">
        <v>21.9</v>
      </c>
      <c r="D53" s="9">
        <v>0</v>
      </c>
      <c r="E53" s="9">
        <v>0</v>
      </c>
      <c r="F53" s="87">
        <f t="shared" si="0"/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68">
        <v>0</v>
      </c>
      <c r="S53" s="69">
        <v>0</v>
      </c>
      <c r="T53" s="24">
        <v>0</v>
      </c>
      <c r="U53" s="47">
        <v>0</v>
      </c>
      <c r="V53" s="6">
        <v>0</v>
      </c>
      <c r="W53" s="6">
        <v>0</v>
      </c>
      <c r="X53" s="6">
        <v>0</v>
      </c>
      <c r="Y53" s="6">
        <v>0</v>
      </c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</row>
    <row r="54" spans="1:54" ht="24.7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87">
        <f t="shared" si="0"/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68">
        <v>0</v>
      </c>
      <c r="S54" s="69">
        <v>0</v>
      </c>
      <c r="T54" s="24">
        <v>0</v>
      </c>
      <c r="U54" s="47">
        <v>0</v>
      </c>
      <c r="V54" s="6">
        <v>0</v>
      </c>
      <c r="W54" s="6">
        <v>0</v>
      </c>
      <c r="X54" s="6">
        <v>0</v>
      </c>
      <c r="Y54" s="6">
        <v>0</v>
      </c>
    </row>
    <row r="55" spans="1:54" ht="24.75" x14ac:dyDescent="0.25">
      <c r="A55" s="8">
        <v>39</v>
      </c>
      <c r="B55" s="11" t="s">
        <v>85</v>
      </c>
      <c r="C55" s="9">
        <v>5.62</v>
      </c>
      <c r="D55" s="9">
        <v>0</v>
      </c>
      <c r="E55" s="9">
        <v>0</v>
      </c>
      <c r="F55" s="87">
        <f t="shared" si="0"/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68">
        <v>0</v>
      </c>
      <c r="S55" s="69">
        <v>0</v>
      </c>
      <c r="T55" s="24">
        <v>0</v>
      </c>
      <c r="U55" s="47">
        <v>0</v>
      </c>
      <c r="V55" s="6">
        <v>0</v>
      </c>
      <c r="W55" s="6">
        <v>0</v>
      </c>
      <c r="X55" s="6">
        <v>0</v>
      </c>
      <c r="Y55" s="6">
        <v>0</v>
      </c>
    </row>
    <row r="56" spans="1:54" ht="36.75" x14ac:dyDescent="0.25">
      <c r="A56" s="8">
        <v>40</v>
      </c>
      <c r="B56" s="11" t="s">
        <v>86</v>
      </c>
      <c r="C56" s="9">
        <v>22.54</v>
      </c>
      <c r="D56" s="9">
        <v>0</v>
      </c>
      <c r="E56" s="9">
        <v>0</v>
      </c>
      <c r="F56" s="87">
        <f t="shared" si="0"/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68">
        <v>0</v>
      </c>
      <c r="S56" s="69">
        <v>0</v>
      </c>
      <c r="T56" s="24">
        <v>0</v>
      </c>
      <c r="U56" s="47">
        <v>0</v>
      </c>
      <c r="V56" s="6">
        <v>0</v>
      </c>
      <c r="W56" s="6">
        <v>0</v>
      </c>
      <c r="X56" s="6">
        <v>0</v>
      </c>
      <c r="Y56" s="6">
        <v>0</v>
      </c>
    </row>
    <row r="57" spans="1:54" ht="24.75" x14ac:dyDescent="0.25">
      <c r="A57" s="8">
        <v>41</v>
      </c>
      <c r="B57" s="11" t="s">
        <v>56</v>
      </c>
      <c r="C57" s="9">
        <v>634.28</v>
      </c>
      <c r="D57" s="9">
        <v>0</v>
      </c>
      <c r="E57" s="9">
        <v>0</v>
      </c>
      <c r="F57" s="87">
        <f t="shared" si="0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68">
        <v>0</v>
      </c>
      <c r="S57" s="69">
        <v>0</v>
      </c>
      <c r="T57" s="24">
        <v>0</v>
      </c>
      <c r="U57" s="47">
        <v>0</v>
      </c>
      <c r="V57" s="6">
        <v>0</v>
      </c>
      <c r="W57" s="6">
        <v>0</v>
      </c>
      <c r="X57" s="6">
        <v>0</v>
      </c>
      <c r="Y57" s="6">
        <v>0</v>
      </c>
      <c r="Z57" s="45"/>
    </row>
    <row r="58" spans="1:54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4">SUM(D12:D57)</f>
        <v>150</v>
      </c>
      <c r="E58" s="27">
        <f t="shared" si="4"/>
        <v>253</v>
      </c>
      <c r="F58" s="27" t="s">
        <v>66</v>
      </c>
      <c r="G58" s="27">
        <f t="shared" ref="G58" si="5">SUM(G12:G57)</f>
        <v>7</v>
      </c>
      <c r="H58" s="89">
        <f t="shared" si="1"/>
        <v>4.67</v>
      </c>
      <c r="I58" s="27">
        <f t="shared" ref="I58:R58" si="6">SUM(I12:I57)</f>
        <v>0</v>
      </c>
      <c r="J58" s="27">
        <f t="shared" si="6"/>
        <v>0</v>
      </c>
      <c r="K58" s="27">
        <f t="shared" si="6"/>
        <v>0</v>
      </c>
      <c r="L58" s="27">
        <f t="shared" si="6"/>
        <v>0</v>
      </c>
      <c r="M58" s="27">
        <f t="shared" si="6"/>
        <v>7</v>
      </c>
      <c r="N58" s="27">
        <f t="shared" si="6"/>
        <v>0</v>
      </c>
      <c r="O58" s="27">
        <f t="shared" si="6"/>
        <v>0</v>
      </c>
      <c r="P58" s="27">
        <f t="shared" si="6"/>
        <v>7</v>
      </c>
      <c r="Q58" s="27">
        <f t="shared" si="6"/>
        <v>0</v>
      </c>
      <c r="R58" s="27">
        <f t="shared" si="6"/>
        <v>21</v>
      </c>
      <c r="S58" s="90">
        <f t="shared" si="2"/>
        <v>8.3000000000000007</v>
      </c>
      <c r="T58" s="27">
        <f t="shared" ref="T58:Y58" si="7">SUM(T12:T57)</f>
        <v>12</v>
      </c>
      <c r="U58" s="91">
        <f t="shared" si="3"/>
        <v>4.7430830039525684</v>
      </c>
      <c r="V58" s="27">
        <f t="shared" si="7"/>
        <v>0</v>
      </c>
      <c r="W58" s="27">
        <f t="shared" si="7"/>
        <v>0</v>
      </c>
      <c r="X58" s="27">
        <f t="shared" si="7"/>
        <v>0</v>
      </c>
      <c r="Y58" s="27">
        <f t="shared" si="7"/>
        <v>0</v>
      </c>
    </row>
    <row r="59" spans="1:54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35"/>
      <c r="S59" s="35"/>
      <c r="T59" s="35"/>
      <c r="U59" s="102"/>
      <c r="V59" s="102"/>
      <c r="W59" s="102"/>
      <c r="X59" s="38"/>
      <c r="Y59" s="38"/>
      <c r="Z59" s="38"/>
    </row>
    <row r="60" spans="1:54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01"/>
      <c r="K60" s="154" t="s">
        <v>72</v>
      </c>
      <c r="L60" s="154"/>
      <c r="M60" s="154"/>
      <c r="N60" s="108" t="s">
        <v>116</v>
      </c>
      <c r="O60" s="108"/>
      <c r="P60" s="108"/>
      <c r="Q60" s="108"/>
      <c r="R60" s="108"/>
      <c r="S60" s="108"/>
      <c r="T60" s="35"/>
      <c r="U60" s="102"/>
      <c r="V60" s="102"/>
      <c r="W60" s="102"/>
      <c r="X60" s="38"/>
      <c r="Y60" s="38"/>
      <c r="Z60" s="38"/>
    </row>
    <row r="61" spans="1:54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00"/>
      <c r="K61" s="111" t="s">
        <v>71</v>
      </c>
      <c r="L61" s="111"/>
      <c r="M61" s="111"/>
      <c r="N61" s="1"/>
      <c r="O61" s="1"/>
      <c r="P61" s="1"/>
      <c r="Q61" s="35"/>
      <c r="R61" s="35"/>
      <c r="S61" s="35"/>
      <c r="T61" s="35"/>
      <c r="U61" s="102"/>
      <c r="V61" s="102"/>
      <c r="W61" s="102"/>
      <c r="X61" s="38"/>
      <c r="Y61" s="38"/>
      <c r="Z61" s="38"/>
    </row>
  </sheetData>
  <mergeCells count="38">
    <mergeCell ref="A1:Y2"/>
    <mergeCell ref="A3:Y3"/>
    <mergeCell ref="A4:Y4"/>
    <mergeCell ref="A6:A10"/>
    <mergeCell ref="B6:B10"/>
    <mergeCell ref="C6:C10"/>
    <mergeCell ref="D6:E9"/>
    <mergeCell ref="F6:F10"/>
    <mergeCell ref="G6:Q6"/>
    <mergeCell ref="R6:Z6"/>
    <mergeCell ref="G7:L7"/>
    <mergeCell ref="M7:Q7"/>
    <mergeCell ref="R7:S7"/>
    <mergeCell ref="T7:Y7"/>
    <mergeCell ref="G8:G10"/>
    <mergeCell ref="H8:H10"/>
    <mergeCell ref="V8:Y8"/>
    <mergeCell ref="I9:K9"/>
    <mergeCell ref="L9:L10"/>
    <mergeCell ref="N9:P9"/>
    <mergeCell ref="Q9:Q10"/>
    <mergeCell ref="V9:X9"/>
    <mergeCell ref="Y9:Y10"/>
    <mergeCell ref="I8:L8"/>
    <mergeCell ref="M8:M10"/>
    <mergeCell ref="N8:Q8"/>
    <mergeCell ref="R8:R10"/>
    <mergeCell ref="U8:U10"/>
    <mergeCell ref="C61:F61"/>
    <mergeCell ref="G61:I61"/>
    <mergeCell ref="K61:M61"/>
    <mergeCell ref="S8:S10"/>
    <mergeCell ref="T8:T10"/>
    <mergeCell ref="H59:Q59"/>
    <mergeCell ref="C60:F60"/>
    <mergeCell ref="G60:I60"/>
    <mergeCell ref="K60:M60"/>
    <mergeCell ref="N60:S60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rowBreaks count="3" manualBreakCount="3">
    <brk id="36" max="35" man="1"/>
    <brk id="42" max="35" man="1"/>
    <brk id="48" max="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7F69-0C69-4A67-ABD3-4F46D96AB950}">
  <sheetPr>
    <pageSetUpPr fitToPage="1"/>
  </sheetPr>
  <dimension ref="A1:AY61"/>
  <sheetViews>
    <sheetView tabSelected="1" topLeftCell="A63" zoomScaleNormal="100" zoomScaleSheetLayoutView="90" workbookViewId="0">
      <selection activeCell="F15" sqref="F15"/>
    </sheetView>
  </sheetViews>
  <sheetFormatPr defaultRowHeight="15" x14ac:dyDescent="0.25"/>
  <cols>
    <col min="1" max="1" width="6" customWidth="1"/>
    <col min="2" max="2" width="24" customWidth="1"/>
    <col min="3" max="3" width="10.7109375" customWidth="1"/>
    <col min="4" max="4" width="7.42578125" customWidth="1"/>
    <col min="5" max="5" width="8.7109375" customWidth="1"/>
    <col min="6" max="6" width="15.7109375" customWidth="1"/>
    <col min="7" max="7" width="6" customWidth="1"/>
    <col min="8" max="8" width="5.42578125" customWidth="1"/>
    <col min="9" max="9" width="5.85546875" customWidth="1"/>
    <col min="10" max="10" width="5.7109375" customWidth="1"/>
    <col min="11" max="11" width="5.85546875" customWidth="1"/>
    <col min="12" max="12" width="6" customWidth="1"/>
    <col min="13" max="13" width="5.42578125" customWidth="1"/>
    <col min="14" max="14" width="5" customWidth="1"/>
    <col min="15" max="15" width="6.28515625" customWidth="1"/>
    <col min="16" max="17" width="5.85546875" customWidth="1"/>
    <col min="18" max="18" width="6" customWidth="1"/>
    <col min="19" max="19" width="5.42578125" customWidth="1"/>
    <col min="20" max="20" width="4.85546875" customWidth="1"/>
    <col min="21" max="21" width="5.5703125" customWidth="1"/>
    <col min="22" max="22" width="7.28515625" customWidth="1"/>
    <col min="23" max="23" width="12" hidden="1" customWidth="1"/>
    <col min="24" max="24" width="9.140625" customWidth="1"/>
  </cols>
  <sheetData>
    <row r="1" spans="1:51" x14ac:dyDescent="0.25">
      <c r="A1" s="108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</row>
    <row r="2" spans="1:5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5"/>
    </row>
    <row r="3" spans="1:51" ht="15.75" x14ac:dyDescent="0.25">
      <c r="A3" s="115" t="s">
        <v>114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5"/>
    </row>
    <row r="4" spans="1:51" ht="15.75" x14ac:dyDescent="0.25">
      <c r="A4" s="115" t="s">
        <v>124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5"/>
    </row>
    <row r="5" spans="1:51" ht="9" customHeight="1" x14ac:dyDescent="0.25">
      <c r="A5" s="92"/>
      <c r="B5" s="79"/>
      <c r="C5" s="93"/>
      <c r="D5" s="93"/>
      <c r="E5" s="93"/>
      <c r="F5" s="93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"/>
    </row>
    <row r="6" spans="1:51" ht="21.75" customHeight="1" x14ac:dyDescent="0.25">
      <c r="A6" s="135" t="s">
        <v>14</v>
      </c>
      <c r="B6" s="128" t="s">
        <v>15</v>
      </c>
      <c r="C6" s="138" t="s">
        <v>94</v>
      </c>
      <c r="D6" s="135" t="s">
        <v>98</v>
      </c>
      <c r="E6" s="138"/>
      <c r="F6" s="141" t="s">
        <v>78</v>
      </c>
      <c r="G6" s="120" t="s">
        <v>2</v>
      </c>
      <c r="H6" s="121"/>
      <c r="I6" s="121"/>
      <c r="J6" s="121"/>
      <c r="K6" s="121"/>
      <c r="L6" s="121"/>
      <c r="M6" s="121"/>
      <c r="N6" s="121"/>
      <c r="O6" s="121"/>
      <c r="P6" s="146" t="s">
        <v>3</v>
      </c>
      <c r="Q6" s="147"/>
      <c r="R6" s="147"/>
      <c r="S6" s="147"/>
      <c r="T6" s="147"/>
      <c r="U6" s="147"/>
      <c r="V6" s="147"/>
      <c r="W6" s="148"/>
      <c r="X6" s="81"/>
    </row>
    <row r="7" spans="1:51" ht="50.25" customHeight="1" x14ac:dyDescent="0.25">
      <c r="A7" s="136"/>
      <c r="B7" s="128"/>
      <c r="C7" s="139"/>
      <c r="D7" s="136"/>
      <c r="E7" s="139"/>
      <c r="F7" s="142"/>
      <c r="G7" s="117" t="s">
        <v>16</v>
      </c>
      <c r="H7" s="149"/>
      <c r="I7" s="149"/>
      <c r="J7" s="149"/>
      <c r="K7" s="118"/>
      <c r="L7" s="117" t="s">
        <v>17</v>
      </c>
      <c r="M7" s="149"/>
      <c r="N7" s="149"/>
      <c r="O7" s="118"/>
      <c r="P7" s="117" t="s">
        <v>105</v>
      </c>
      <c r="Q7" s="118"/>
      <c r="R7" s="146" t="s">
        <v>23</v>
      </c>
      <c r="S7" s="147"/>
      <c r="T7" s="147"/>
      <c r="U7" s="147"/>
      <c r="V7" s="148"/>
      <c r="W7" s="59" t="s">
        <v>93</v>
      </c>
      <c r="X7" s="59"/>
    </row>
    <row r="8" spans="1:51" ht="15" customHeight="1" x14ac:dyDescent="0.25">
      <c r="A8" s="136"/>
      <c r="B8" s="128"/>
      <c r="C8" s="139"/>
      <c r="D8" s="136"/>
      <c r="E8" s="139"/>
      <c r="F8" s="142"/>
      <c r="G8" s="144" t="s">
        <v>9</v>
      </c>
      <c r="H8" s="144" t="s">
        <v>10</v>
      </c>
      <c r="I8" s="145" t="s">
        <v>18</v>
      </c>
      <c r="J8" s="145"/>
      <c r="K8" s="145"/>
      <c r="L8" s="144" t="s">
        <v>21</v>
      </c>
      <c r="M8" s="145" t="s">
        <v>18</v>
      </c>
      <c r="N8" s="145"/>
      <c r="O8" s="145"/>
      <c r="P8" s="152" t="s">
        <v>9</v>
      </c>
      <c r="Q8" s="122" t="s">
        <v>10</v>
      </c>
      <c r="R8" s="125" t="s">
        <v>9</v>
      </c>
      <c r="S8" s="125" t="s">
        <v>10</v>
      </c>
      <c r="T8" s="128" t="s">
        <v>18</v>
      </c>
      <c r="U8" s="128"/>
      <c r="V8" s="128"/>
    </row>
    <row r="9" spans="1:51" ht="52.5" customHeight="1" x14ac:dyDescent="0.25">
      <c r="A9" s="136"/>
      <c r="B9" s="128"/>
      <c r="C9" s="139"/>
      <c r="D9" s="137"/>
      <c r="E9" s="140"/>
      <c r="F9" s="142"/>
      <c r="G9" s="131"/>
      <c r="H9" s="131"/>
      <c r="I9" s="129" t="s">
        <v>12</v>
      </c>
      <c r="J9" s="130"/>
      <c r="K9" s="131" t="s">
        <v>13</v>
      </c>
      <c r="L9" s="131"/>
      <c r="M9" s="129" t="s">
        <v>12</v>
      </c>
      <c r="N9" s="130"/>
      <c r="O9" s="131" t="s">
        <v>13</v>
      </c>
      <c r="P9" s="150"/>
      <c r="Q9" s="123"/>
      <c r="R9" s="126"/>
      <c r="S9" s="126"/>
      <c r="T9" s="137" t="s">
        <v>12</v>
      </c>
      <c r="U9" s="140"/>
      <c r="V9" s="150" t="s">
        <v>13</v>
      </c>
    </row>
    <row r="10" spans="1:51" ht="123" customHeight="1" x14ac:dyDescent="0.25">
      <c r="A10" s="137"/>
      <c r="B10" s="128"/>
      <c r="C10" s="140"/>
      <c r="D10" s="3">
        <v>2023</v>
      </c>
      <c r="E10" s="3">
        <v>2024</v>
      </c>
      <c r="F10" s="143"/>
      <c r="G10" s="132"/>
      <c r="H10" s="132"/>
      <c r="I10" s="21" t="s">
        <v>19</v>
      </c>
      <c r="J10" s="21" t="s">
        <v>20</v>
      </c>
      <c r="K10" s="132"/>
      <c r="L10" s="132"/>
      <c r="M10" s="21" t="s">
        <v>19</v>
      </c>
      <c r="N10" s="21" t="s">
        <v>104</v>
      </c>
      <c r="O10" s="132"/>
      <c r="P10" s="151"/>
      <c r="Q10" s="124"/>
      <c r="R10" s="127"/>
      <c r="S10" s="127"/>
      <c r="T10" s="4" t="s">
        <v>120</v>
      </c>
      <c r="U10" s="4" t="s">
        <v>20</v>
      </c>
      <c r="V10" s="151"/>
    </row>
    <row r="11" spans="1:51" x14ac:dyDescent="0.25">
      <c r="A11" s="8">
        <v>1</v>
      </c>
      <c r="B11" s="6">
        <v>2</v>
      </c>
      <c r="C11" s="8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17">
        <v>20</v>
      </c>
      <c r="U11" s="17">
        <v>21</v>
      </c>
      <c r="V11" s="17">
        <v>22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 ht="72" x14ac:dyDescent="0.25">
      <c r="A12" s="52">
        <v>1</v>
      </c>
      <c r="B12" s="10" t="s">
        <v>24</v>
      </c>
      <c r="C12" s="9">
        <v>20</v>
      </c>
      <c r="D12" s="6">
        <v>0</v>
      </c>
      <c r="E12" s="6">
        <v>0</v>
      </c>
      <c r="F12" s="82" t="s">
        <v>132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68">
        <v>0</v>
      </c>
      <c r="Q12" s="69">
        <v>0</v>
      </c>
      <c r="R12" s="24">
        <v>0</v>
      </c>
      <c r="S12" s="47">
        <v>0</v>
      </c>
      <c r="T12" s="6"/>
      <c r="U12" s="6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48" x14ac:dyDescent="0.25">
      <c r="A13" s="52">
        <v>2</v>
      </c>
      <c r="B13" s="10" t="s">
        <v>25</v>
      </c>
      <c r="C13" s="9">
        <v>9.8000000000000007</v>
      </c>
      <c r="D13" s="6">
        <v>1</v>
      </c>
      <c r="E13" s="6">
        <v>1</v>
      </c>
      <c r="F13" s="82" t="s">
        <v>126</v>
      </c>
      <c r="G13" s="17">
        <v>0</v>
      </c>
      <c r="H13" s="17">
        <f t="shared" ref="H13" si="0">ROUND(G13/D13*100,2)</f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68">
        <v>0</v>
      </c>
      <c r="Q13" s="69">
        <f t="shared" ref="Q13:Q58" si="1">ROUND(P13/E13*100,2)</f>
        <v>0</v>
      </c>
      <c r="R13" s="24">
        <v>0</v>
      </c>
      <c r="S13" s="47">
        <f t="shared" ref="S13:S58" si="2">R13/E13*100</f>
        <v>0</v>
      </c>
      <c r="T13" s="6"/>
      <c r="U13" s="6"/>
      <c r="V13" s="6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ht="36" x14ac:dyDescent="0.25">
      <c r="A14" s="52">
        <v>3</v>
      </c>
      <c r="B14" s="10" t="s">
        <v>26</v>
      </c>
      <c r="C14" s="9">
        <v>37</v>
      </c>
      <c r="D14" s="6">
        <v>2</v>
      </c>
      <c r="E14" s="6">
        <v>3</v>
      </c>
      <c r="F14" s="87" t="s">
        <v>126</v>
      </c>
      <c r="G14" s="17">
        <v>0</v>
      </c>
      <c r="H14" s="17">
        <f>ROUND(G14/D14*100,2)</f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68">
        <v>0</v>
      </c>
      <c r="Q14" s="69">
        <f t="shared" si="1"/>
        <v>0</v>
      </c>
      <c r="R14" s="24">
        <v>0</v>
      </c>
      <c r="S14" s="47">
        <f t="shared" si="2"/>
        <v>0</v>
      </c>
      <c r="T14" s="6"/>
      <c r="U14" s="6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ht="84" x14ac:dyDescent="0.25">
      <c r="A15" s="8">
        <v>4</v>
      </c>
      <c r="B15" s="10" t="s">
        <v>27</v>
      </c>
      <c r="C15" s="9">
        <v>45.2</v>
      </c>
      <c r="D15" s="6">
        <v>11</v>
      </c>
      <c r="E15" s="6">
        <v>11</v>
      </c>
      <c r="F15" s="87" t="s">
        <v>126</v>
      </c>
      <c r="G15" s="17">
        <v>1</v>
      </c>
      <c r="H15" s="17">
        <f t="shared" ref="H15:H58" si="3">ROUND(G15/D15*100,2)</f>
        <v>9.09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68">
        <v>1</v>
      </c>
      <c r="Q15" s="69">
        <f t="shared" si="1"/>
        <v>9.09</v>
      </c>
      <c r="R15" s="24">
        <v>1</v>
      </c>
      <c r="S15" s="47">
        <f t="shared" si="2"/>
        <v>9.0909090909090917</v>
      </c>
      <c r="T15" s="6"/>
      <c r="U15" s="6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ht="48" x14ac:dyDescent="0.25">
      <c r="A16" s="85" t="s">
        <v>106</v>
      </c>
      <c r="B16" s="10" t="s">
        <v>29</v>
      </c>
      <c r="C16" s="9">
        <v>16.399999999999999</v>
      </c>
      <c r="D16" s="6">
        <v>11</v>
      </c>
      <c r="E16" s="6">
        <v>9</v>
      </c>
      <c r="F16" s="87" t="s">
        <v>126</v>
      </c>
      <c r="G16" s="17">
        <v>1</v>
      </c>
      <c r="H16" s="17">
        <f t="shared" si="3"/>
        <v>9.09</v>
      </c>
      <c r="I16" s="17">
        <v>0</v>
      </c>
      <c r="J16" s="17">
        <v>0</v>
      </c>
      <c r="K16" s="17">
        <v>0</v>
      </c>
      <c r="L16" s="17">
        <v>1</v>
      </c>
      <c r="M16" s="17">
        <v>0</v>
      </c>
      <c r="N16" s="17">
        <v>0</v>
      </c>
      <c r="O16" s="17">
        <v>0</v>
      </c>
      <c r="P16" s="68">
        <v>0</v>
      </c>
      <c r="Q16" s="69">
        <f t="shared" si="1"/>
        <v>0</v>
      </c>
      <c r="R16" s="24">
        <v>0</v>
      </c>
      <c r="S16" s="47">
        <f t="shared" si="2"/>
        <v>0</v>
      </c>
      <c r="T16" s="6"/>
      <c r="U16" s="6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60" x14ac:dyDescent="0.25">
      <c r="A17" s="86" t="s">
        <v>107</v>
      </c>
      <c r="B17" s="41" t="s">
        <v>91</v>
      </c>
      <c r="C17" s="9">
        <v>4.42</v>
      </c>
      <c r="D17" s="6">
        <v>2</v>
      </c>
      <c r="E17" s="6">
        <v>2</v>
      </c>
      <c r="F17" s="88" t="s">
        <v>126</v>
      </c>
      <c r="G17" s="17">
        <v>0</v>
      </c>
      <c r="H17" s="17">
        <f t="shared" si="3"/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68">
        <v>0</v>
      </c>
      <c r="Q17" s="69">
        <f t="shared" si="1"/>
        <v>0</v>
      </c>
      <c r="R17" s="24">
        <v>0</v>
      </c>
      <c r="S17" s="47">
        <f t="shared" si="2"/>
        <v>0</v>
      </c>
      <c r="T17" s="6"/>
      <c r="U17" s="6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60" x14ac:dyDescent="0.25">
      <c r="A18" s="86" t="s">
        <v>108</v>
      </c>
      <c r="B18" s="10" t="s">
        <v>30</v>
      </c>
      <c r="C18" s="9">
        <v>17.47</v>
      </c>
      <c r="D18" s="6">
        <v>10</v>
      </c>
      <c r="E18" s="6">
        <v>12</v>
      </c>
      <c r="F18" s="87" t="s">
        <v>126</v>
      </c>
      <c r="G18" s="17">
        <v>0</v>
      </c>
      <c r="H18" s="17">
        <f t="shared" si="3"/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68">
        <v>1</v>
      </c>
      <c r="Q18" s="69">
        <f t="shared" si="1"/>
        <v>8.33</v>
      </c>
      <c r="R18" s="24">
        <v>1</v>
      </c>
      <c r="S18" s="47">
        <f t="shared" si="2"/>
        <v>8.3333333333333321</v>
      </c>
      <c r="T18" s="6"/>
      <c r="U18" s="6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60" x14ac:dyDescent="0.25">
      <c r="A19" s="86" t="s">
        <v>109</v>
      </c>
      <c r="B19" s="10" t="s">
        <v>92</v>
      </c>
      <c r="C19" s="9">
        <v>3.65</v>
      </c>
      <c r="D19" s="6">
        <v>1</v>
      </c>
      <c r="E19" s="6">
        <v>1</v>
      </c>
      <c r="F19" s="87" t="s">
        <v>126</v>
      </c>
      <c r="G19" s="17">
        <v>0</v>
      </c>
      <c r="H19" s="17">
        <f t="shared" si="3"/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68">
        <v>0</v>
      </c>
      <c r="Q19" s="69">
        <f t="shared" si="1"/>
        <v>0</v>
      </c>
      <c r="R19" s="24">
        <v>0</v>
      </c>
      <c r="S19" s="47">
        <f t="shared" si="2"/>
        <v>0</v>
      </c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36" x14ac:dyDescent="0.25">
      <c r="A20" s="8">
        <v>6</v>
      </c>
      <c r="B20" s="10" t="s">
        <v>125</v>
      </c>
      <c r="C20" s="9">
        <v>7.9</v>
      </c>
      <c r="D20" s="6" t="s">
        <v>90</v>
      </c>
      <c r="E20" s="6" t="s">
        <v>90</v>
      </c>
      <c r="F20" s="88" t="s">
        <v>126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68">
        <v>0</v>
      </c>
      <c r="Q20" s="69">
        <v>0</v>
      </c>
      <c r="R20" s="24">
        <v>0</v>
      </c>
      <c r="S20" s="47">
        <v>0</v>
      </c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25.5" x14ac:dyDescent="0.25">
      <c r="A21" s="8">
        <v>7</v>
      </c>
      <c r="B21" s="10" t="s">
        <v>82</v>
      </c>
      <c r="C21" s="9">
        <v>3.8969999999999998</v>
      </c>
      <c r="D21" s="6">
        <v>0</v>
      </c>
      <c r="E21" s="6">
        <v>0</v>
      </c>
      <c r="F21" s="69" t="s">
        <v>126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68">
        <v>0</v>
      </c>
      <c r="Q21" s="69">
        <v>0</v>
      </c>
      <c r="R21" s="24">
        <v>0</v>
      </c>
      <c r="S21" s="47">
        <v>0</v>
      </c>
      <c r="T21" s="6"/>
      <c r="U21" s="6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48" x14ac:dyDescent="0.25">
      <c r="A22" s="8">
        <v>8</v>
      </c>
      <c r="B22" s="10" t="s">
        <v>31</v>
      </c>
      <c r="C22" s="9">
        <v>17.231999999999999</v>
      </c>
      <c r="D22" s="6">
        <v>0</v>
      </c>
      <c r="E22" s="6">
        <v>0</v>
      </c>
      <c r="F22" s="69" t="s">
        <v>126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68">
        <v>0</v>
      </c>
      <c r="Q22" s="69">
        <v>0</v>
      </c>
      <c r="R22" s="24">
        <v>0</v>
      </c>
      <c r="S22" s="47">
        <v>0</v>
      </c>
      <c r="T22" s="6"/>
      <c r="U22" s="6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36" x14ac:dyDescent="0.25">
      <c r="A23" s="8">
        <v>9</v>
      </c>
      <c r="B23" s="10" t="s">
        <v>32</v>
      </c>
      <c r="C23" s="9">
        <v>9.8000000000000007</v>
      </c>
      <c r="D23" s="6">
        <v>0</v>
      </c>
      <c r="E23" s="6">
        <v>0</v>
      </c>
      <c r="F23" s="82" t="s">
        <v>126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68">
        <v>0</v>
      </c>
      <c r="Q23" s="69">
        <v>0</v>
      </c>
      <c r="R23" s="24">
        <v>0</v>
      </c>
      <c r="S23" s="47">
        <v>0</v>
      </c>
      <c r="T23" s="6"/>
      <c r="U23" s="6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25.5" x14ac:dyDescent="0.25">
      <c r="A24" s="8">
        <v>10</v>
      </c>
      <c r="B24" s="10" t="s">
        <v>33</v>
      </c>
      <c r="C24" s="9">
        <v>4.1079999999999997</v>
      </c>
      <c r="D24" s="6">
        <v>0</v>
      </c>
      <c r="E24" s="6">
        <v>0</v>
      </c>
      <c r="F24" s="87" t="s">
        <v>126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68">
        <v>0</v>
      </c>
      <c r="Q24" s="69">
        <v>0</v>
      </c>
      <c r="R24" s="24">
        <v>0</v>
      </c>
      <c r="S24" s="47">
        <v>0</v>
      </c>
      <c r="T24" s="6"/>
      <c r="U24" s="6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s="51" customFormat="1" ht="48" x14ac:dyDescent="0.25">
      <c r="A25" s="86" t="s">
        <v>110</v>
      </c>
      <c r="B25" s="41" t="s">
        <v>88</v>
      </c>
      <c r="C25" s="53">
        <v>13.46</v>
      </c>
      <c r="D25" s="40">
        <v>12</v>
      </c>
      <c r="E25" s="40">
        <v>11</v>
      </c>
      <c r="F25" s="87" t="s">
        <v>126</v>
      </c>
      <c r="G25" s="17">
        <v>1</v>
      </c>
      <c r="H25" s="84">
        <f t="shared" si="3"/>
        <v>8.33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68">
        <v>1</v>
      </c>
      <c r="Q25" s="69">
        <f t="shared" si="1"/>
        <v>9.09</v>
      </c>
      <c r="R25" s="24">
        <v>1</v>
      </c>
      <c r="S25" s="47">
        <f t="shared" si="2"/>
        <v>9.0909090909090917</v>
      </c>
      <c r="T25" s="6"/>
      <c r="U25" s="6"/>
      <c r="V25" s="6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s="51" customFormat="1" ht="36" x14ac:dyDescent="0.25">
      <c r="A26" s="86" t="s">
        <v>111</v>
      </c>
      <c r="B26" s="41" t="s">
        <v>87</v>
      </c>
      <c r="C26" s="53">
        <v>5.165</v>
      </c>
      <c r="D26" s="40">
        <v>0</v>
      </c>
      <c r="E26" s="40">
        <v>0</v>
      </c>
      <c r="F26" s="87" t="s">
        <v>126</v>
      </c>
      <c r="G26" s="17">
        <v>0</v>
      </c>
      <c r="H26" s="84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68">
        <v>0</v>
      </c>
      <c r="Q26" s="69">
        <v>0</v>
      </c>
      <c r="R26" s="24">
        <v>0</v>
      </c>
      <c r="S26" s="47">
        <v>0</v>
      </c>
      <c r="T26" s="6"/>
      <c r="U26" s="6"/>
      <c r="V26" s="6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36" x14ac:dyDescent="0.25">
      <c r="A27" s="8">
        <v>12</v>
      </c>
      <c r="B27" s="10" t="s">
        <v>34</v>
      </c>
      <c r="C27" s="9">
        <v>25.376000000000001</v>
      </c>
      <c r="D27" s="6">
        <v>0</v>
      </c>
      <c r="E27" s="6">
        <v>0</v>
      </c>
      <c r="F27" s="87" t="s">
        <v>126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68">
        <v>0</v>
      </c>
      <c r="Q27" s="69">
        <v>0</v>
      </c>
      <c r="R27" s="24">
        <v>0</v>
      </c>
      <c r="S27" s="47">
        <v>0</v>
      </c>
      <c r="T27" s="6"/>
      <c r="U27" s="6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25.5" x14ac:dyDescent="0.25">
      <c r="A28" s="8">
        <v>13</v>
      </c>
      <c r="B28" s="10" t="s">
        <v>35</v>
      </c>
      <c r="C28" s="9">
        <v>17.8</v>
      </c>
      <c r="D28" s="6">
        <v>0</v>
      </c>
      <c r="E28" s="6">
        <v>0</v>
      </c>
      <c r="F28" s="87" t="s">
        <v>126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68">
        <v>0</v>
      </c>
      <c r="Q28" s="69">
        <v>0</v>
      </c>
      <c r="R28" s="24">
        <v>0</v>
      </c>
      <c r="S28" s="47">
        <v>0</v>
      </c>
      <c r="T28" s="6"/>
      <c r="U28" s="6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25.5" x14ac:dyDescent="0.25">
      <c r="A29" s="8">
        <v>14</v>
      </c>
      <c r="B29" s="10" t="s">
        <v>36</v>
      </c>
      <c r="C29" s="9">
        <v>11.77</v>
      </c>
      <c r="D29" s="6">
        <v>0</v>
      </c>
      <c r="E29" s="6">
        <v>0</v>
      </c>
      <c r="F29" s="87" t="s">
        <v>126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68">
        <v>0</v>
      </c>
      <c r="Q29" s="69">
        <v>0</v>
      </c>
      <c r="R29" s="24">
        <v>0</v>
      </c>
      <c r="S29" s="47">
        <v>0</v>
      </c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48" x14ac:dyDescent="0.25">
      <c r="A30" s="8">
        <v>15</v>
      </c>
      <c r="B30" s="10" t="s">
        <v>37</v>
      </c>
      <c r="C30" s="9">
        <v>11.08</v>
      </c>
      <c r="D30" s="6">
        <v>12</v>
      </c>
      <c r="E30" s="6">
        <v>9</v>
      </c>
      <c r="F30" s="87" t="s">
        <v>126</v>
      </c>
      <c r="G30" s="17">
        <v>1</v>
      </c>
      <c r="H30" s="17">
        <f t="shared" si="3"/>
        <v>8.33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68">
        <v>0</v>
      </c>
      <c r="Q30" s="69">
        <f t="shared" si="1"/>
        <v>0</v>
      </c>
      <c r="R30" s="24">
        <v>0</v>
      </c>
      <c r="S30" s="47">
        <f t="shared" si="2"/>
        <v>0</v>
      </c>
      <c r="T30" s="6"/>
      <c r="U30" s="6"/>
      <c r="V30" s="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36" x14ac:dyDescent="0.25">
      <c r="A31" s="8">
        <v>16</v>
      </c>
      <c r="B31" s="10" t="s">
        <v>38</v>
      </c>
      <c r="C31" s="9">
        <v>24.7</v>
      </c>
      <c r="D31" s="6">
        <v>13</v>
      </c>
      <c r="E31" s="6">
        <v>12</v>
      </c>
      <c r="F31" s="87" t="s">
        <v>126</v>
      </c>
      <c r="G31" s="17">
        <v>1</v>
      </c>
      <c r="H31" s="17">
        <f t="shared" si="3"/>
        <v>7.69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68">
        <v>1</v>
      </c>
      <c r="Q31" s="69">
        <f t="shared" si="1"/>
        <v>8.33</v>
      </c>
      <c r="R31" s="24">
        <v>1</v>
      </c>
      <c r="S31" s="47">
        <f t="shared" si="2"/>
        <v>8.3333333333333321</v>
      </c>
      <c r="T31" s="6"/>
      <c r="U31" s="6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48" x14ac:dyDescent="0.25">
      <c r="A32" s="8">
        <v>17</v>
      </c>
      <c r="B32" s="10" t="s">
        <v>39</v>
      </c>
      <c r="C32" s="9">
        <v>12.089</v>
      </c>
      <c r="D32" s="6">
        <v>0</v>
      </c>
      <c r="E32" s="6">
        <v>0</v>
      </c>
      <c r="F32" s="87" t="s">
        <v>126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68">
        <v>0</v>
      </c>
      <c r="Q32" s="69">
        <v>0</v>
      </c>
      <c r="R32" s="24">
        <v>0</v>
      </c>
      <c r="S32" s="47">
        <v>0</v>
      </c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36" x14ac:dyDescent="0.25">
      <c r="A33" s="8">
        <v>18</v>
      </c>
      <c r="B33" s="10" t="s">
        <v>40</v>
      </c>
      <c r="C33" s="9">
        <v>12.076000000000001</v>
      </c>
      <c r="D33" s="6">
        <v>0</v>
      </c>
      <c r="E33" s="6">
        <v>0</v>
      </c>
      <c r="F33" s="87" t="s">
        <v>126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68">
        <v>0</v>
      </c>
      <c r="Q33" s="69">
        <v>0</v>
      </c>
      <c r="R33" s="24">
        <v>0</v>
      </c>
      <c r="S33" s="47">
        <v>0</v>
      </c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48" x14ac:dyDescent="0.25">
      <c r="A34" s="86" t="s">
        <v>112</v>
      </c>
      <c r="B34" s="10" t="s">
        <v>83</v>
      </c>
      <c r="C34" s="9">
        <v>5.2629999999999999</v>
      </c>
      <c r="D34" s="6">
        <v>0</v>
      </c>
      <c r="E34" s="6">
        <v>0</v>
      </c>
      <c r="F34" s="87" t="s">
        <v>126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68">
        <v>0</v>
      </c>
      <c r="Q34" s="69">
        <v>0</v>
      </c>
      <c r="R34" s="24">
        <v>0</v>
      </c>
      <c r="S34" s="47">
        <v>0</v>
      </c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36" x14ac:dyDescent="0.25">
      <c r="A35" s="86" t="s">
        <v>113</v>
      </c>
      <c r="B35" s="10" t="s">
        <v>84</v>
      </c>
      <c r="C35" s="9">
        <v>11.74</v>
      </c>
      <c r="D35" s="6">
        <v>0</v>
      </c>
      <c r="E35" s="6">
        <v>0</v>
      </c>
      <c r="F35" s="87" t="s">
        <v>126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68">
        <v>0</v>
      </c>
      <c r="Q35" s="69">
        <v>0</v>
      </c>
      <c r="R35" s="24">
        <v>0</v>
      </c>
      <c r="S35" s="47">
        <v>0</v>
      </c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36" x14ac:dyDescent="0.25">
      <c r="A36" s="8">
        <v>20</v>
      </c>
      <c r="B36" s="10" t="s">
        <v>41</v>
      </c>
      <c r="C36" s="9">
        <v>21.366</v>
      </c>
      <c r="D36" s="6">
        <v>1</v>
      </c>
      <c r="E36" s="6">
        <v>0</v>
      </c>
      <c r="F36" s="87" t="s">
        <v>126</v>
      </c>
      <c r="G36" s="17">
        <v>0</v>
      </c>
      <c r="H36" s="17">
        <f t="shared" si="3"/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68">
        <v>0</v>
      </c>
      <c r="Q36" s="69">
        <v>0</v>
      </c>
      <c r="R36" s="24">
        <v>0</v>
      </c>
      <c r="S36" s="47">
        <v>0</v>
      </c>
      <c r="T36" s="6"/>
      <c r="U36" s="6"/>
      <c r="V36" s="6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60" x14ac:dyDescent="0.25">
      <c r="A37" s="8">
        <v>21</v>
      </c>
      <c r="B37" s="10" t="s">
        <v>42</v>
      </c>
      <c r="C37" s="9">
        <v>37.362000000000002</v>
      </c>
      <c r="D37" s="6" t="s">
        <v>90</v>
      </c>
      <c r="E37" s="6" t="s">
        <v>90</v>
      </c>
      <c r="F37" s="87" t="s">
        <v>126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68">
        <v>0</v>
      </c>
      <c r="Q37" s="69">
        <v>0</v>
      </c>
      <c r="R37" s="24">
        <v>0</v>
      </c>
      <c r="S37" s="47">
        <v>0</v>
      </c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48" x14ac:dyDescent="0.25">
      <c r="A38" s="8">
        <v>22</v>
      </c>
      <c r="B38" s="10" t="s">
        <v>43</v>
      </c>
      <c r="C38" s="9">
        <v>49.816000000000003</v>
      </c>
      <c r="D38" s="6">
        <v>0</v>
      </c>
      <c r="E38" s="6">
        <v>0</v>
      </c>
      <c r="F38" s="87" t="s">
        <v>126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68">
        <v>0</v>
      </c>
      <c r="Q38" s="69">
        <v>0</v>
      </c>
      <c r="R38" s="24">
        <v>0</v>
      </c>
      <c r="S38" s="47">
        <v>0</v>
      </c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60" x14ac:dyDescent="0.25">
      <c r="A39" s="8">
        <v>23</v>
      </c>
      <c r="B39" s="10" t="s">
        <v>44</v>
      </c>
      <c r="C39" s="9">
        <v>23.972000000000001</v>
      </c>
      <c r="D39" s="6">
        <v>2</v>
      </c>
      <c r="E39" s="6">
        <v>2</v>
      </c>
      <c r="F39" s="87" t="s">
        <v>126</v>
      </c>
      <c r="G39" s="17">
        <v>0</v>
      </c>
      <c r="H39" s="17">
        <f t="shared" si="3"/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68">
        <v>0</v>
      </c>
      <c r="Q39" s="69">
        <f t="shared" si="1"/>
        <v>0</v>
      </c>
      <c r="R39" s="24">
        <v>0</v>
      </c>
      <c r="S39" s="47">
        <f t="shared" si="2"/>
        <v>0</v>
      </c>
      <c r="T39" s="6"/>
      <c r="U39" s="6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48" x14ac:dyDescent="0.25">
      <c r="A40" s="8">
        <v>24</v>
      </c>
      <c r="B40" s="10" t="s">
        <v>45</v>
      </c>
      <c r="C40" s="9">
        <v>31.5</v>
      </c>
      <c r="D40" s="6">
        <v>0</v>
      </c>
      <c r="E40" s="6">
        <v>0</v>
      </c>
      <c r="F40" s="87" t="s">
        <v>126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68">
        <v>0</v>
      </c>
      <c r="Q40" s="69">
        <v>0</v>
      </c>
      <c r="R40" s="24">
        <v>0</v>
      </c>
      <c r="S40" s="47">
        <v>0</v>
      </c>
      <c r="T40" s="6"/>
      <c r="U40" s="6"/>
      <c r="V40" s="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48" x14ac:dyDescent="0.25">
      <c r="A41" s="8">
        <v>25</v>
      </c>
      <c r="B41" s="10" t="s">
        <v>46</v>
      </c>
      <c r="C41" s="9">
        <v>38.970999999999997</v>
      </c>
      <c r="D41" s="6">
        <v>0</v>
      </c>
      <c r="E41" s="6">
        <v>0</v>
      </c>
      <c r="F41" s="87" t="s">
        <v>126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68">
        <v>0</v>
      </c>
      <c r="Q41" s="69">
        <v>0</v>
      </c>
      <c r="R41" s="24">
        <v>0</v>
      </c>
      <c r="S41" s="47">
        <v>0</v>
      </c>
      <c r="T41" s="6"/>
      <c r="U41" s="6"/>
      <c r="V41" s="6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60" x14ac:dyDescent="0.25">
      <c r="A42" s="8">
        <v>26</v>
      </c>
      <c r="B42" s="41" t="s">
        <v>47</v>
      </c>
      <c r="C42" s="9">
        <v>59.8</v>
      </c>
      <c r="D42" s="6">
        <v>18</v>
      </c>
      <c r="E42" s="6">
        <v>21</v>
      </c>
      <c r="F42" s="87" t="s">
        <v>126</v>
      </c>
      <c r="G42" s="17">
        <v>1</v>
      </c>
      <c r="H42" s="17">
        <f t="shared" si="3"/>
        <v>5.56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68">
        <v>2</v>
      </c>
      <c r="Q42" s="69">
        <f t="shared" si="1"/>
        <v>9.52</v>
      </c>
      <c r="R42" s="24">
        <v>2</v>
      </c>
      <c r="S42" s="47">
        <f t="shared" si="2"/>
        <v>9.5238095238095237</v>
      </c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60" x14ac:dyDescent="0.25">
      <c r="A43" s="8">
        <v>27</v>
      </c>
      <c r="B43" s="10" t="s">
        <v>48</v>
      </c>
      <c r="C43" s="9">
        <v>28.702000000000002</v>
      </c>
      <c r="D43" s="6">
        <v>0</v>
      </c>
      <c r="E43" s="6">
        <v>0</v>
      </c>
      <c r="F43" s="87" t="s">
        <v>126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68">
        <v>0</v>
      </c>
      <c r="Q43" s="69">
        <v>0</v>
      </c>
      <c r="R43" s="24">
        <v>0</v>
      </c>
      <c r="S43" s="47">
        <v>0</v>
      </c>
      <c r="T43" s="6"/>
      <c r="U43" s="6"/>
      <c r="V43" s="6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48" x14ac:dyDescent="0.25">
      <c r="A44" s="8">
        <v>28</v>
      </c>
      <c r="B44" s="10" t="s">
        <v>49</v>
      </c>
      <c r="C44" s="9">
        <v>27.7</v>
      </c>
      <c r="D44" s="6">
        <v>0</v>
      </c>
      <c r="E44" s="6">
        <v>0</v>
      </c>
      <c r="F44" s="87" t="s">
        <v>126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68">
        <v>0</v>
      </c>
      <c r="Q44" s="69">
        <v>0</v>
      </c>
      <c r="R44" s="24">
        <v>0</v>
      </c>
      <c r="S44" s="47">
        <v>0</v>
      </c>
      <c r="T44" s="6"/>
      <c r="U44" s="6"/>
      <c r="V44" s="6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19" customFormat="1" ht="48" x14ac:dyDescent="0.25">
      <c r="A45" s="8">
        <v>29</v>
      </c>
      <c r="B45" s="10" t="s">
        <v>50</v>
      </c>
      <c r="C45" s="9">
        <v>41.25</v>
      </c>
      <c r="D45" s="6">
        <v>3</v>
      </c>
      <c r="E45" s="6">
        <v>3</v>
      </c>
      <c r="F45" s="87" t="s">
        <v>126</v>
      </c>
      <c r="G45" s="17">
        <v>0</v>
      </c>
      <c r="H45" s="17">
        <f t="shared" si="3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68">
        <v>0</v>
      </c>
      <c r="Q45" s="69">
        <f t="shared" si="1"/>
        <v>0</v>
      </c>
      <c r="R45" s="24">
        <v>0</v>
      </c>
      <c r="S45" s="47">
        <f t="shared" si="2"/>
        <v>0</v>
      </c>
      <c r="T45" s="6"/>
      <c r="U45" s="6"/>
      <c r="V45" s="6"/>
      <c r="W45" s="18"/>
      <c r="X45" s="7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60" x14ac:dyDescent="0.25">
      <c r="A46" s="8">
        <v>30</v>
      </c>
      <c r="B46" s="10" t="s">
        <v>51</v>
      </c>
      <c r="C46" s="9">
        <v>41.254199999999997</v>
      </c>
      <c r="D46" s="6">
        <v>2</v>
      </c>
      <c r="E46" s="6">
        <v>2</v>
      </c>
      <c r="F46" s="87" t="s">
        <v>126</v>
      </c>
      <c r="G46" s="17">
        <v>0</v>
      </c>
      <c r="H46" s="17">
        <f t="shared" si="3"/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68">
        <v>0</v>
      </c>
      <c r="Q46" s="69">
        <f t="shared" si="1"/>
        <v>0</v>
      </c>
      <c r="R46" s="24">
        <v>0</v>
      </c>
      <c r="S46" s="47">
        <f t="shared" si="2"/>
        <v>0</v>
      </c>
      <c r="T46" s="6"/>
      <c r="U46" s="6"/>
      <c r="V46" s="6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60" x14ac:dyDescent="0.25">
      <c r="A47" s="8">
        <v>31</v>
      </c>
      <c r="B47" s="10" t="s">
        <v>52</v>
      </c>
      <c r="C47" s="9">
        <v>45.048999999999999</v>
      </c>
      <c r="D47" s="6">
        <v>1</v>
      </c>
      <c r="E47" s="6">
        <v>2</v>
      </c>
      <c r="F47" s="87" t="s">
        <v>126</v>
      </c>
      <c r="G47" s="17">
        <v>0</v>
      </c>
      <c r="H47" s="17">
        <f t="shared" si="3"/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68">
        <v>0</v>
      </c>
      <c r="Q47" s="69">
        <f t="shared" si="1"/>
        <v>0</v>
      </c>
      <c r="R47" s="24">
        <v>0</v>
      </c>
      <c r="S47" s="47">
        <f t="shared" si="2"/>
        <v>0</v>
      </c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48" x14ac:dyDescent="0.25">
      <c r="A48" s="8">
        <v>32</v>
      </c>
      <c r="B48" s="10" t="s">
        <v>53</v>
      </c>
      <c r="C48" s="9">
        <v>38.18</v>
      </c>
      <c r="D48" s="6">
        <v>0</v>
      </c>
      <c r="E48" s="6">
        <v>0</v>
      </c>
      <c r="F48" s="87" t="s">
        <v>126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68">
        <v>0</v>
      </c>
      <c r="Q48" s="69">
        <v>0</v>
      </c>
      <c r="R48" s="24">
        <v>0</v>
      </c>
      <c r="S48" s="47">
        <v>0</v>
      </c>
      <c r="T48" s="6"/>
      <c r="U48" s="6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48" x14ac:dyDescent="0.25">
      <c r="A49" s="8">
        <v>33</v>
      </c>
      <c r="B49" s="10" t="s">
        <v>75</v>
      </c>
      <c r="C49" s="9">
        <v>22.2</v>
      </c>
      <c r="D49" s="6">
        <v>0</v>
      </c>
      <c r="E49" s="6">
        <v>1</v>
      </c>
      <c r="F49" s="87" t="s">
        <v>126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68">
        <v>0</v>
      </c>
      <c r="Q49" s="69">
        <f t="shared" si="1"/>
        <v>0</v>
      </c>
      <c r="R49" s="24">
        <v>0</v>
      </c>
      <c r="S49" s="47">
        <f t="shared" si="2"/>
        <v>0</v>
      </c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36" x14ac:dyDescent="0.25">
      <c r="A50" s="8">
        <v>34</v>
      </c>
      <c r="B50" s="10" t="s">
        <v>54</v>
      </c>
      <c r="C50" s="9">
        <v>449.37060000000002</v>
      </c>
      <c r="D50" s="6">
        <v>38</v>
      </c>
      <c r="E50" s="6">
        <v>31</v>
      </c>
      <c r="F50" s="87" t="s">
        <v>126</v>
      </c>
      <c r="G50" s="17">
        <v>3</v>
      </c>
      <c r="H50" s="17">
        <f t="shared" si="3"/>
        <v>7.89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68">
        <v>3</v>
      </c>
      <c r="Q50" s="69">
        <f t="shared" si="1"/>
        <v>9.68</v>
      </c>
      <c r="R50" s="24">
        <v>3</v>
      </c>
      <c r="S50" s="47">
        <f t="shared" si="2"/>
        <v>9.67741935483871</v>
      </c>
      <c r="T50" s="6"/>
      <c r="U50" s="6"/>
      <c r="V50" s="6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36.75" x14ac:dyDescent="0.25">
      <c r="A51" s="8">
        <v>35</v>
      </c>
      <c r="B51" s="11" t="s">
        <v>55</v>
      </c>
      <c r="C51" s="9">
        <v>26.11</v>
      </c>
      <c r="D51" s="6">
        <v>2</v>
      </c>
      <c r="E51" s="6">
        <v>3</v>
      </c>
      <c r="F51" s="87" t="s">
        <v>126</v>
      </c>
      <c r="G51" s="17">
        <v>0</v>
      </c>
      <c r="H51" s="17">
        <f t="shared" si="3"/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68">
        <v>0</v>
      </c>
      <c r="Q51" s="69">
        <f t="shared" si="1"/>
        <v>0</v>
      </c>
      <c r="R51" s="24">
        <v>0</v>
      </c>
      <c r="S51" s="47">
        <f t="shared" si="2"/>
        <v>0</v>
      </c>
      <c r="T51" s="6"/>
      <c r="U51" s="6"/>
      <c r="V51" s="6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36.75" x14ac:dyDescent="0.25">
      <c r="A52" s="8">
        <v>36</v>
      </c>
      <c r="B52" s="11" t="s">
        <v>57</v>
      </c>
      <c r="C52" s="9">
        <v>18.93</v>
      </c>
      <c r="D52" s="6">
        <v>0</v>
      </c>
      <c r="E52" s="6">
        <v>0</v>
      </c>
      <c r="F52" s="87" t="s">
        <v>126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68">
        <v>0</v>
      </c>
      <c r="Q52" s="69">
        <v>0</v>
      </c>
      <c r="R52" s="24">
        <v>0</v>
      </c>
      <c r="S52" s="47">
        <v>0</v>
      </c>
      <c r="T52" s="6"/>
      <c r="U52" s="6"/>
      <c r="V52" s="6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36.75" x14ac:dyDescent="0.25">
      <c r="A53" s="8">
        <v>37</v>
      </c>
      <c r="B53" s="11" t="s">
        <v>58</v>
      </c>
      <c r="C53" s="9">
        <v>21.9</v>
      </c>
      <c r="D53" s="9">
        <v>0</v>
      </c>
      <c r="E53" s="9">
        <v>0</v>
      </c>
      <c r="F53" s="87" t="s">
        <v>126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68">
        <v>0</v>
      </c>
      <c r="Q53" s="69">
        <v>0</v>
      </c>
      <c r="R53" s="24">
        <v>0</v>
      </c>
      <c r="S53" s="47">
        <v>0</v>
      </c>
      <c r="T53" s="6"/>
      <c r="U53" s="6"/>
      <c r="V53" s="6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25.5" x14ac:dyDescent="0.25">
      <c r="A54" s="8">
        <v>38</v>
      </c>
      <c r="B54" s="11" t="s">
        <v>59</v>
      </c>
      <c r="C54" s="9">
        <v>8.4</v>
      </c>
      <c r="D54" s="9">
        <v>0</v>
      </c>
      <c r="E54" s="9">
        <v>0</v>
      </c>
      <c r="F54" s="87" t="s">
        <v>126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68">
        <v>0</v>
      </c>
      <c r="Q54" s="69">
        <v>0</v>
      </c>
      <c r="R54" s="24">
        <v>0</v>
      </c>
      <c r="S54" s="47">
        <v>0</v>
      </c>
      <c r="T54" s="6"/>
      <c r="U54" s="6"/>
      <c r="V54" s="6"/>
    </row>
    <row r="55" spans="1:51" ht="25.5" x14ac:dyDescent="0.25">
      <c r="A55" s="8">
        <v>39</v>
      </c>
      <c r="B55" s="11" t="s">
        <v>85</v>
      </c>
      <c r="C55" s="9">
        <v>5.62</v>
      </c>
      <c r="D55" s="9">
        <v>0</v>
      </c>
      <c r="E55" s="9">
        <v>0</v>
      </c>
      <c r="F55" s="87" t="s">
        <v>126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68">
        <v>0</v>
      </c>
      <c r="Q55" s="69">
        <v>0</v>
      </c>
      <c r="R55" s="24">
        <v>0</v>
      </c>
      <c r="S55" s="47">
        <v>0</v>
      </c>
      <c r="T55" s="6"/>
      <c r="U55" s="6"/>
      <c r="V55" s="6"/>
    </row>
    <row r="56" spans="1:51" ht="36.75" x14ac:dyDescent="0.25">
      <c r="A56" s="8">
        <v>40</v>
      </c>
      <c r="B56" s="11" t="s">
        <v>86</v>
      </c>
      <c r="C56" s="9">
        <v>22.54</v>
      </c>
      <c r="D56" s="9">
        <v>0</v>
      </c>
      <c r="E56" s="9">
        <v>5</v>
      </c>
      <c r="F56" s="87" t="s">
        <v>126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68">
        <v>0</v>
      </c>
      <c r="Q56" s="69">
        <f t="shared" si="1"/>
        <v>0</v>
      </c>
      <c r="R56" s="24">
        <v>0</v>
      </c>
      <c r="S56" s="47">
        <f t="shared" si="2"/>
        <v>0</v>
      </c>
      <c r="T56" s="6"/>
      <c r="U56" s="6"/>
      <c r="V56" s="6"/>
    </row>
    <row r="57" spans="1:51" ht="25.5" x14ac:dyDescent="0.25">
      <c r="A57" s="8">
        <v>41</v>
      </c>
      <c r="B57" s="11" t="s">
        <v>56</v>
      </c>
      <c r="C57" s="9">
        <v>634.28</v>
      </c>
      <c r="D57" s="9">
        <v>1</v>
      </c>
      <c r="E57" s="9">
        <v>35</v>
      </c>
      <c r="F57" s="87" t="s">
        <v>126</v>
      </c>
      <c r="G57" s="17">
        <v>0</v>
      </c>
      <c r="H57" s="17">
        <f t="shared" si="3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68">
        <v>3</v>
      </c>
      <c r="Q57" s="69">
        <f t="shared" si="1"/>
        <v>8.57</v>
      </c>
      <c r="R57" s="24">
        <v>3</v>
      </c>
      <c r="S57" s="47">
        <f t="shared" si="2"/>
        <v>8.5714285714285712</v>
      </c>
      <c r="T57" s="6"/>
      <c r="U57" s="6"/>
      <c r="V57" s="6"/>
      <c r="W57" s="45"/>
    </row>
    <row r="58" spans="1:51" s="30" customFormat="1" ht="25.5" customHeight="1" x14ac:dyDescent="0.25">
      <c r="A58" s="27"/>
      <c r="B58" s="27" t="s">
        <v>65</v>
      </c>
      <c r="C58" s="27">
        <f>SUM(C12:C57)</f>
        <v>2041.6687999999999</v>
      </c>
      <c r="D58" s="27">
        <f t="shared" ref="D58:E58" si="4">SUM(D12:D57)</f>
        <v>143</v>
      </c>
      <c r="E58" s="27">
        <f t="shared" si="4"/>
        <v>176</v>
      </c>
      <c r="F58" s="27" t="s">
        <v>66</v>
      </c>
      <c r="G58" s="27">
        <f t="shared" ref="G58" si="5">SUM(G12:G57)</f>
        <v>9</v>
      </c>
      <c r="H58" s="89">
        <f t="shared" si="3"/>
        <v>6.29</v>
      </c>
      <c r="I58" s="27">
        <f t="shared" ref="I58:P58" si="6">SUM(I12:I57)</f>
        <v>0</v>
      </c>
      <c r="J58" s="27">
        <f t="shared" si="6"/>
        <v>0</v>
      </c>
      <c r="K58" s="27">
        <f t="shared" si="6"/>
        <v>0</v>
      </c>
      <c r="L58" s="27">
        <f t="shared" si="6"/>
        <v>2</v>
      </c>
      <c r="M58" s="27">
        <f t="shared" si="6"/>
        <v>0</v>
      </c>
      <c r="N58" s="27">
        <f t="shared" si="6"/>
        <v>0</v>
      </c>
      <c r="O58" s="27">
        <f t="shared" si="6"/>
        <v>0</v>
      </c>
      <c r="P58" s="27">
        <f t="shared" si="6"/>
        <v>12</v>
      </c>
      <c r="Q58" s="90">
        <f t="shared" si="1"/>
        <v>6.82</v>
      </c>
      <c r="R58" s="27">
        <f t="shared" ref="R58:V58" si="7">SUM(R12:R57)</f>
        <v>12</v>
      </c>
      <c r="S58" s="91">
        <f t="shared" si="2"/>
        <v>6.8181818181818175</v>
      </c>
      <c r="T58" s="27">
        <f t="shared" si="7"/>
        <v>0</v>
      </c>
      <c r="U58" s="27">
        <f t="shared" si="7"/>
        <v>0</v>
      </c>
      <c r="V58" s="27">
        <f t="shared" si="7"/>
        <v>0</v>
      </c>
    </row>
    <row r="59" spans="1:51" s="30" customFormat="1" ht="25.5" customHeight="1" x14ac:dyDescent="0.25">
      <c r="A59" s="35"/>
      <c r="B59" s="35"/>
      <c r="C59" s="35"/>
      <c r="D59" s="35"/>
      <c r="E59" s="35"/>
      <c r="F59" s="35"/>
      <c r="G59" s="35"/>
      <c r="H59" s="153"/>
      <c r="I59" s="153"/>
      <c r="J59" s="153"/>
      <c r="K59" s="153"/>
      <c r="L59" s="153"/>
      <c r="M59" s="153"/>
      <c r="N59" s="153"/>
      <c r="O59" s="153"/>
      <c r="P59" s="35"/>
      <c r="Q59" s="35"/>
      <c r="R59" s="35"/>
      <c r="S59" s="102"/>
      <c r="T59" s="102"/>
      <c r="U59" s="38"/>
      <c r="V59" s="38"/>
      <c r="W59" s="38"/>
    </row>
    <row r="60" spans="1:51" s="30" customFormat="1" ht="33" customHeight="1" x14ac:dyDescent="0.25">
      <c r="A60" s="35"/>
      <c r="B60" s="103" t="s">
        <v>67</v>
      </c>
      <c r="C60" s="119" t="s">
        <v>69</v>
      </c>
      <c r="D60" s="119"/>
      <c r="E60" s="119"/>
      <c r="F60" s="119"/>
      <c r="G60" s="108"/>
      <c r="H60" s="108"/>
      <c r="I60" s="108"/>
      <c r="J60" s="154" t="s">
        <v>72</v>
      </c>
      <c r="K60" s="154"/>
      <c r="L60" s="154"/>
      <c r="M60" s="108" t="s">
        <v>116</v>
      </c>
      <c r="N60" s="108"/>
      <c r="O60" s="108"/>
      <c r="P60" s="108"/>
      <c r="Q60" s="108"/>
      <c r="R60" s="35"/>
      <c r="S60" s="102"/>
      <c r="T60" s="102"/>
      <c r="U60" s="38"/>
      <c r="V60" s="38"/>
      <c r="W60" s="38"/>
    </row>
    <row r="61" spans="1:51" s="30" customFormat="1" ht="25.5" customHeight="1" x14ac:dyDescent="0.25">
      <c r="A61" s="35"/>
      <c r="B61"/>
      <c r="C61" s="106" t="s">
        <v>68</v>
      </c>
      <c r="D61" s="106"/>
      <c r="E61" s="106"/>
      <c r="F61" s="106"/>
      <c r="G61" s="106" t="s">
        <v>70</v>
      </c>
      <c r="H61" s="106"/>
      <c r="I61" s="106"/>
      <c r="J61" s="111" t="s">
        <v>71</v>
      </c>
      <c r="K61" s="111"/>
      <c r="L61" s="111"/>
      <c r="M61" s="1"/>
      <c r="N61" s="1"/>
      <c r="O61" s="35"/>
      <c r="P61" s="35"/>
      <c r="Q61" s="35"/>
      <c r="R61" s="35"/>
      <c r="S61" s="102"/>
      <c r="T61" s="102"/>
      <c r="U61" s="38"/>
      <c r="V61" s="38"/>
      <c r="W61" s="38"/>
    </row>
  </sheetData>
  <mergeCells count="38">
    <mergeCell ref="C61:F61"/>
    <mergeCell ref="G61:I61"/>
    <mergeCell ref="J61:L61"/>
    <mergeCell ref="Q8:Q10"/>
    <mergeCell ref="R8:R10"/>
    <mergeCell ref="H59:O59"/>
    <mergeCell ref="C60:F60"/>
    <mergeCell ref="G60:I60"/>
    <mergeCell ref="J60:L60"/>
    <mergeCell ref="M60:Q60"/>
    <mergeCell ref="T8:V8"/>
    <mergeCell ref="I9:J9"/>
    <mergeCell ref="K9:K10"/>
    <mergeCell ref="M9:N9"/>
    <mergeCell ref="O9:O10"/>
    <mergeCell ref="T9:U9"/>
    <mergeCell ref="V9:V10"/>
    <mergeCell ref="I8:K8"/>
    <mergeCell ref="L8:L10"/>
    <mergeCell ref="M8:O8"/>
    <mergeCell ref="P8:P10"/>
    <mergeCell ref="S8:S10"/>
    <mergeCell ref="A1:V2"/>
    <mergeCell ref="A3:V3"/>
    <mergeCell ref="A4:V4"/>
    <mergeCell ref="A6:A10"/>
    <mergeCell ref="B6:B10"/>
    <mergeCell ref="C6:C10"/>
    <mergeCell ref="D6:E9"/>
    <mergeCell ref="F6:F10"/>
    <mergeCell ref="G6:O6"/>
    <mergeCell ref="P6:W6"/>
    <mergeCell ref="G7:K7"/>
    <mergeCell ref="L7:O7"/>
    <mergeCell ref="P7:Q7"/>
    <mergeCell ref="R7:V7"/>
    <mergeCell ref="G8:G10"/>
    <mergeCell ref="H8:H1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3" manualBreakCount="3">
    <brk id="36" max="35" man="1"/>
    <brk id="42" max="35" man="1"/>
    <brk id="4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Лимит</vt:lpstr>
      <vt:lpstr>Барсук</vt:lpstr>
      <vt:lpstr>Благородный олень</vt:lpstr>
      <vt:lpstr>Бурый медведь</vt:lpstr>
      <vt:lpstr>Лось-</vt:lpstr>
      <vt:lpstr>Лось</vt:lpstr>
      <vt:lpstr>Выдра</vt:lpstr>
      <vt:lpstr>Пятнистый олень</vt:lpstr>
      <vt:lpstr>Рысь</vt:lpstr>
      <vt:lpstr>Барсук!Заголовки_для_печати</vt:lpstr>
      <vt:lpstr>'Благородный олень'!Заголовки_для_печати</vt:lpstr>
      <vt:lpstr>'Бурый медведь'!Заголовки_для_печати</vt:lpstr>
      <vt:lpstr>Выдра!Заголовки_для_печати</vt:lpstr>
      <vt:lpstr>Лось!Заголовки_для_печати</vt:lpstr>
      <vt:lpstr>'Лось-'!Заголовки_для_печати</vt:lpstr>
      <vt:lpstr>'Пятнистый олень'!Заголовки_для_печати</vt:lpstr>
      <vt:lpstr>Рысь!Заголовки_для_печати</vt:lpstr>
      <vt:lpstr>Барсук!Область_печати</vt:lpstr>
      <vt:lpstr>'Благородный олень'!Область_печати</vt:lpstr>
      <vt:lpstr>'Бурый медведь'!Область_печати</vt:lpstr>
      <vt:lpstr>Выдра!Область_печати</vt:lpstr>
      <vt:lpstr>Лось!Область_печати</vt:lpstr>
      <vt:lpstr>'Лось-'!Область_печати</vt:lpstr>
      <vt:lpstr>'Пятнистый олень'!Область_печати</vt:lpstr>
      <vt:lpstr>Рысь!Область_печати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ДПР ДПР</cp:lastModifiedBy>
  <cp:lastPrinted>2024-05-07T07:15:48Z</cp:lastPrinted>
  <dcterms:created xsi:type="dcterms:W3CDTF">2021-03-12T07:37:37Z</dcterms:created>
  <dcterms:modified xsi:type="dcterms:W3CDTF">2024-05-23T13:56:39Z</dcterms:modified>
</cp:coreProperties>
</file>