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bmen\управление\для Быкадоровой\Динамика численности и добыча 2022\"/>
    </mc:Choice>
  </mc:AlternateContent>
  <xr:revisionPtr revIDLastSave="0" documentId="13_ncr:1_{EFCEA367-4157-435C-869D-BE0A03498F09}" xr6:coauthVersionLast="47" xr6:coauthVersionMax="47" xr10:uidLastSave="{00000000-0000-0000-0000-000000000000}"/>
  <bookViews>
    <workbookView xWindow="-120" yWindow="-120" windowWidth="29040" windowHeight="15840" xr2:uid="{CAA1CB17-7BF9-4112-BE09-E79A4DFF71FE}"/>
  </bookViews>
  <sheets>
    <sheet name="Лось " sheetId="2" r:id="rId1"/>
    <sheet name="Лист1" sheetId="1" r:id="rId2"/>
  </sheets>
  <externalReferences>
    <externalReference r:id="rId3"/>
  </externalReferences>
  <definedNames>
    <definedName name="_xlnm.Print_Titles" localSheetId="0">'Лось '!$14:$18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8" i="2" l="1"/>
  <c r="L65" i="2"/>
  <c r="K65" i="2"/>
  <c r="I65" i="2"/>
  <c r="H65" i="2"/>
  <c r="G65" i="2"/>
  <c r="F65" i="2"/>
  <c r="E65" i="2"/>
  <c r="D65" i="2"/>
  <c r="C65" i="2"/>
  <c r="J64" i="2"/>
  <c r="J63" i="2"/>
  <c r="M62" i="2"/>
  <c r="M61" i="2"/>
  <c r="M60" i="2"/>
  <c r="M59" i="2"/>
  <c r="J58" i="2"/>
  <c r="M58" i="2" s="1"/>
  <c r="J57" i="2"/>
  <c r="M57" i="2" s="1"/>
  <c r="J56" i="2"/>
  <c r="M56" i="2" s="1"/>
  <c r="J55" i="2"/>
  <c r="M55" i="2" s="1"/>
  <c r="J54" i="2"/>
  <c r="M54" i="2" s="1"/>
  <c r="J53" i="2"/>
  <c r="M53" i="2" s="1"/>
  <c r="J52" i="2"/>
  <c r="M52" i="2" s="1"/>
  <c r="J51" i="2"/>
  <c r="M51" i="2" s="1"/>
  <c r="J50" i="2"/>
  <c r="M50" i="2" s="1"/>
  <c r="J49" i="2"/>
  <c r="M49" i="2" s="1"/>
  <c r="J48" i="2"/>
  <c r="M48" i="2" s="1"/>
  <c r="J47" i="2"/>
  <c r="M47" i="2" s="1"/>
  <c r="J46" i="2"/>
  <c r="M46" i="2" s="1"/>
  <c r="J45" i="2"/>
  <c r="M45" i="2" s="1"/>
  <c r="J44" i="2"/>
  <c r="M44" i="2" s="1"/>
  <c r="J43" i="2"/>
  <c r="M43" i="2" s="1"/>
  <c r="J42" i="2"/>
  <c r="M42" i="2" s="1"/>
  <c r="J41" i="2"/>
  <c r="M41" i="2" s="1"/>
  <c r="J40" i="2"/>
  <c r="M40" i="2" s="1"/>
  <c r="J39" i="2"/>
  <c r="M39" i="2" s="1"/>
  <c r="J38" i="2"/>
  <c r="M38" i="2" s="1"/>
  <c r="J37" i="2"/>
  <c r="M37" i="2" s="1"/>
  <c r="J36" i="2"/>
  <c r="M36" i="2" s="1"/>
  <c r="J35" i="2"/>
  <c r="M35" i="2" s="1"/>
  <c r="J34" i="2"/>
  <c r="M34" i="2" s="1"/>
  <c r="J33" i="2"/>
  <c r="M33" i="2" s="1"/>
  <c r="J32" i="2"/>
  <c r="M32" i="2" s="1"/>
  <c r="J31" i="2"/>
  <c r="M31" i="2" s="1"/>
  <c r="J30" i="2"/>
  <c r="M30" i="2" s="1"/>
  <c r="J29" i="2"/>
  <c r="M29" i="2" s="1"/>
  <c r="J28" i="2"/>
  <c r="M27" i="2" s="1"/>
  <c r="J27" i="2"/>
  <c r="J26" i="2"/>
  <c r="M26" i="2" s="1"/>
  <c r="J25" i="2"/>
  <c r="J24" i="2"/>
  <c r="M24" i="2" s="1"/>
  <c r="M23" i="2"/>
  <c r="J23" i="2"/>
  <c r="M22" i="2"/>
  <c r="J22" i="2"/>
  <c r="J21" i="2"/>
  <c r="M21" i="2" s="1"/>
  <c r="D14" i="2"/>
  <c r="C14" i="2"/>
  <c r="J65" i="2" l="1"/>
  <c r="M65" i="2" s="1"/>
  <c r="M28" i="2"/>
</calcChain>
</file>

<file path=xl/sharedStrings.xml><?xml version="1.0" encoding="utf-8"?>
<sst xmlns="http://schemas.openxmlformats.org/spreadsheetml/2006/main" count="194" uniqueCount="73">
  <si>
    <t>Приложение 10</t>
  </si>
  <si>
    <t>Таблица 6 (всего таблиц 7)</t>
  </si>
  <si>
    <t>Справочные материалы</t>
  </si>
  <si>
    <t xml:space="preserve">по установленным квотам, количеству выданных разрешений </t>
  </si>
  <si>
    <t>и объему освоения  квот добычи охотничьих ресурсов  в сезон охоты  2021-2022 годов</t>
  </si>
  <si>
    <t>вид охотничьего ресурса: ЛОСЬ</t>
  </si>
  <si>
    <t>№ п/п</t>
  </si>
  <si>
    <t>Охотничье хозяйство</t>
  </si>
  <si>
    <t>Установленная квота добычи (особ)</t>
  </si>
  <si>
    <t>Выдано разрешений</t>
  </si>
  <si>
    <t>Возвращено разрешений</t>
  </si>
  <si>
    <t>Добыто (гол)</t>
  </si>
  <si>
    <t>Доля освоения охотпользователем выделенных квот добычи охотничьих ресурсов, %</t>
  </si>
  <si>
    <t>Всего</t>
  </si>
  <si>
    <t>в том числе</t>
  </si>
  <si>
    <t xml:space="preserve">в том числе </t>
  </si>
  <si>
    <t>Старше 1 года, в том числе</t>
  </si>
  <si>
    <t>До 1 года</t>
  </si>
  <si>
    <t>самцы во время гона</t>
  </si>
  <si>
    <t>без подразделения по половому признаку</t>
  </si>
  <si>
    <t>Старше 1 года</t>
  </si>
  <si>
    <t>ИРО ВОО-ОСОО (ОХ«Афанасьевское»)</t>
  </si>
  <si>
    <t>-</t>
  </si>
  <si>
    <t>ООО «Возрождение» (ОХ«Демидовское»)</t>
  </si>
  <si>
    <t>ООО «Гусли» (ОХ«Маркушинское»)</t>
  </si>
  <si>
    <t>ИРООГО ВФСО «Динамо» («Порздневское»)</t>
  </si>
  <si>
    <t>ООО «ОРХ РИАТ» (ОРХ «РИАТ»)</t>
  </si>
  <si>
    <t>5/1</t>
  </si>
  <si>
    <t>ООО «ОРХ РИАТ» (ОРХ «РИАТ») №1 от 28.10.2010</t>
  </si>
  <si>
    <t>5/2</t>
  </si>
  <si>
    <t>ООО «ОРХ РИАТ» (ОРХ «РИАТ») № 19/20-2012</t>
  </si>
  <si>
    <t>5/3</t>
  </si>
  <si>
    <t>ООО «ОРХ РИАТ» (ОРХ «РИАТ») № 20/21-2012</t>
  </si>
  <si>
    <t>5/4</t>
  </si>
  <si>
    <t>ООО «ОРХ РИАТ» (ОРХ «РИАТ») № 34/22-2012</t>
  </si>
  <si>
    <t>6</t>
  </si>
  <si>
    <t>АНО «Клуб военачальников России»</t>
  </si>
  <si>
    <t>ЗАО «Варяг»</t>
  </si>
  <si>
    <t>ООО «Волжская инвестиционная компания ВИК»</t>
  </si>
  <si>
    <t>АНПОиР «Славянка»</t>
  </si>
  <si>
    <t>ООО «Орион»</t>
  </si>
  <si>
    <t>ООО «Волга»</t>
  </si>
  <si>
    <t>ООО «ДО»</t>
  </si>
  <si>
    <t>ООО «ИЗВОЗЧИК»</t>
  </si>
  <si>
    <t>ООО «Март»</t>
  </si>
  <si>
    <t>ООО «Мирславское»</t>
  </si>
  <si>
    <t>ООО «Охотничье хозяйство» Долматовское»</t>
  </si>
  <si>
    <t>ООО «Производственная компания «Прогрессивные технологии»</t>
  </si>
  <si>
    <t>ООО «Простор+Охота»</t>
  </si>
  <si>
    <t>ООО «Русиново»</t>
  </si>
  <si>
    <t>ООО «Южская звероферма»</t>
  </si>
  <si>
    <t>ОООиР Верхнеландеховского муниципального р-на Ивановской области</t>
  </si>
  <si>
    <t>ОООиР Заволжского муниципального р-на Ивановской области</t>
  </si>
  <si>
    <t>ОООиР Комсомольского муниципального р-на Ивановской области</t>
  </si>
  <si>
    <t>ОООиР Лежневского муниципального р-на Ивановской области</t>
  </si>
  <si>
    <t>ОООиР Лухского муниципального р-на Ивановской области</t>
  </si>
  <si>
    <t>ОООиР Пестяковского муниципального р-на Ивановской области</t>
  </si>
  <si>
    <t>ОООиР Приволжского муниципального р-на Ивановской области</t>
  </si>
  <si>
    <t>ОООиР Пучежского муниципального р-на Ивановской области</t>
  </si>
  <si>
    <t>ОООиР Савинского муниципального р-на Ивановской области</t>
  </si>
  <si>
    <t>ОООиР Фурмановского муниципального р-на Ивановской области</t>
  </si>
  <si>
    <t>ОООиР Южского муниципального р-на Ивановской области «Сокол»</t>
  </si>
  <si>
    <t>ОООиР Юрьевецкого муниципального р-на Ивановской области</t>
  </si>
  <si>
    <t>АНП Иваново-Вознесенское ООиР</t>
  </si>
  <si>
    <t>Ивановская областная общественная организация охотников и рыболовов</t>
  </si>
  <si>
    <t>ООО "Лесон"</t>
  </si>
  <si>
    <t>ООО "Сигма"</t>
  </si>
  <si>
    <t>ООО "ОХ "Аньковское"</t>
  </si>
  <si>
    <t>ООО "ОХ "Зайковское"</t>
  </si>
  <si>
    <t>Заказник "Затеихинский"</t>
  </si>
  <si>
    <t>Общедоступные охотничьи угодья</t>
  </si>
  <si>
    <t>ИТОГО</t>
  </si>
  <si>
    <t>И.В.Кутьина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</si>
</sst>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5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1" fillId="0" borderId="1" xfId="0" applyFont="1" applyBorder="1"/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7A4F2419-F496-4700-B7F8-6526A43D51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5;&#1086;&#1083;&#1100;&#1079;&#1086;&#1074;&#1072;&#1090;&#1077;&#1083;&#1100;\Desktop\&#1050;&#1091;&#1090;&#1100;&#1080;&#1085;&#1072;%20&#1048;.&#1042;\&#1051;&#1080;&#1084;&#1080;&#1090;&#1099;%20&#1080;%20&#1082;&#1074;&#1086;&#1090;&#1099;%202022-2023\&#1057;&#1087;&#1088;&#1072;&#1074;&#1086;&#1095;&#1085;&#1086;%20&#1087;&#1086;%20&#1076;&#1086;&#1073;&#1099;&#1095;&#1077;%2020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рсук"/>
      <sheetName val="Медведь бур."/>
      <sheetName val="Выдра"/>
      <sheetName val="Пятн.олень"/>
      <sheetName val="Благор.олень "/>
      <sheetName val="Лось "/>
      <sheetName val="Рысь"/>
      <sheetName val="Лист2"/>
      <sheetName val="Лист3"/>
    </sheetNames>
    <sheetDataSet>
      <sheetData sheetId="0"/>
      <sheetData sheetId="1"/>
      <sheetData sheetId="2"/>
      <sheetData sheetId="3">
        <row r="11">
          <cell r="C11" t="str">
            <v>Численность на 01.04.2021</v>
          </cell>
        </row>
      </sheetData>
      <sheetData sheetId="4">
        <row r="11">
          <cell r="D11" t="str">
            <v>Сезон охоты с 01.08.2021 до 01.08.2022</v>
          </cell>
          <cell r="E11"/>
          <cell r="F11"/>
          <cell r="G11"/>
          <cell r="H11"/>
        </row>
        <row r="63">
          <cell r="B63" t="str">
            <v>Главный советник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AB3EE-AC53-4580-964A-350AF4851625}">
  <dimension ref="A1:M81"/>
  <sheetViews>
    <sheetView tabSelected="1" topLeftCell="A54" zoomScaleNormal="100" workbookViewId="0">
      <selection activeCell="L23" sqref="L23"/>
    </sheetView>
  </sheetViews>
  <sheetFormatPr defaultRowHeight="12.75" x14ac:dyDescent="0.2"/>
  <cols>
    <col min="1" max="1" width="6" style="1" customWidth="1"/>
    <col min="2" max="2" width="33.28515625" style="1" customWidth="1"/>
    <col min="3" max="3" width="13.140625" style="1" customWidth="1"/>
    <col min="4" max="7" width="9.140625" style="1"/>
    <col min="8" max="8" width="10.5703125" style="1" customWidth="1"/>
    <col min="9" max="9" width="10.7109375" style="1" customWidth="1"/>
    <col min="10" max="11" width="9.140625" style="1"/>
    <col min="12" max="12" width="9.140625" style="2"/>
    <col min="13" max="13" width="17.28515625" style="1" customWidth="1"/>
    <col min="14" max="16384" width="9.140625" style="1"/>
  </cols>
  <sheetData>
    <row r="1" spans="1:13" hidden="1" x14ac:dyDescent="0.2"/>
    <row r="2" spans="1:13" hidden="1" x14ac:dyDescent="0.2"/>
    <row r="3" spans="1:13" hidden="1" x14ac:dyDescent="0.2"/>
    <row r="4" spans="1:13" hidden="1" x14ac:dyDescent="0.2"/>
    <row r="6" spans="1:13" ht="15" customHeight="1" x14ac:dyDescent="0.25">
      <c r="J6" s="53" t="s">
        <v>0</v>
      </c>
      <c r="K6" s="53"/>
      <c r="L6" s="53"/>
    </row>
    <row r="7" spans="1:13" ht="15.75" x14ac:dyDescent="0.25">
      <c r="J7" s="53" t="s">
        <v>1</v>
      </c>
      <c r="K7" s="53"/>
      <c r="L7" s="53"/>
    </row>
    <row r="9" spans="1:13" ht="15.75" x14ac:dyDescent="0.2">
      <c r="B9" s="54" t="s">
        <v>2</v>
      </c>
      <c r="C9" s="54"/>
      <c r="D9" s="54"/>
      <c r="E9" s="54"/>
      <c r="F9" s="54"/>
      <c r="G9" s="54"/>
      <c r="H9" s="54"/>
      <c r="I9" s="54"/>
      <c r="J9" s="54"/>
      <c r="K9" s="54"/>
    </row>
    <row r="10" spans="1:13" ht="15.75" x14ac:dyDescent="0.25">
      <c r="B10" s="53" t="s">
        <v>3</v>
      </c>
      <c r="C10" s="53"/>
      <c r="D10" s="53"/>
      <c r="E10" s="53"/>
      <c r="F10" s="53"/>
      <c r="G10" s="53"/>
      <c r="H10" s="53"/>
      <c r="I10" s="53"/>
      <c r="J10" s="53"/>
      <c r="K10" s="53"/>
    </row>
    <row r="11" spans="1:13" ht="15.75" x14ac:dyDescent="0.25">
      <c r="B11" s="53" t="s">
        <v>4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1:13" ht="15.75" x14ac:dyDescent="0.25">
      <c r="B12" s="53" t="s">
        <v>5</v>
      </c>
      <c r="C12" s="53"/>
      <c r="D12" s="53"/>
      <c r="E12" s="53"/>
      <c r="F12" s="53"/>
      <c r="G12" s="53"/>
      <c r="H12" s="53"/>
      <c r="I12" s="53"/>
      <c r="J12" s="53"/>
      <c r="K12" s="3"/>
    </row>
    <row r="13" spans="1:13" ht="15.75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3" ht="15.75" customHeight="1" x14ac:dyDescent="0.25">
      <c r="A14" s="35" t="s">
        <v>6</v>
      </c>
      <c r="B14" s="36" t="s">
        <v>7</v>
      </c>
      <c r="C14" s="39" t="str">
        <f>[1]Пятн.олень!C11</f>
        <v>Численность на 01.04.2021</v>
      </c>
      <c r="D14" s="40" t="str">
        <f>'[1]Благор.олень '!D11:H11</f>
        <v>Сезон охоты с 01.08.2021 до 01.08.2022</v>
      </c>
      <c r="E14" s="40"/>
      <c r="F14" s="40"/>
      <c r="G14" s="40"/>
      <c r="H14" s="40"/>
      <c r="I14" s="40"/>
      <c r="J14" s="40"/>
      <c r="K14" s="40"/>
      <c r="L14" s="40"/>
      <c r="M14" s="40"/>
    </row>
    <row r="15" spans="1:13" ht="30" customHeight="1" x14ac:dyDescent="0.25">
      <c r="A15" s="35"/>
      <c r="B15" s="37"/>
      <c r="C15" s="39"/>
      <c r="D15" s="41" t="s">
        <v>8</v>
      </c>
      <c r="E15" s="42"/>
      <c r="F15" s="42"/>
      <c r="G15" s="43"/>
      <c r="H15" s="36" t="s">
        <v>9</v>
      </c>
      <c r="I15" s="36" t="s">
        <v>10</v>
      </c>
      <c r="J15" s="44" t="s">
        <v>11</v>
      </c>
      <c r="K15" s="45"/>
      <c r="L15" s="46"/>
      <c r="M15" s="36" t="s">
        <v>12</v>
      </c>
    </row>
    <row r="16" spans="1:13" ht="13.5" customHeight="1" x14ac:dyDescent="0.2">
      <c r="A16" s="35"/>
      <c r="B16" s="37"/>
      <c r="C16" s="39"/>
      <c r="D16" s="35" t="s">
        <v>13</v>
      </c>
      <c r="E16" s="45" t="s">
        <v>14</v>
      </c>
      <c r="F16" s="45"/>
      <c r="G16" s="46"/>
      <c r="H16" s="37"/>
      <c r="I16" s="37"/>
      <c r="J16" s="47" t="s">
        <v>13</v>
      </c>
      <c r="K16" s="50" t="s">
        <v>15</v>
      </c>
      <c r="L16" s="50"/>
      <c r="M16" s="37"/>
    </row>
    <row r="17" spans="1:13" ht="38.25" customHeight="1" x14ac:dyDescent="0.2">
      <c r="A17" s="35"/>
      <c r="B17" s="37"/>
      <c r="C17" s="39"/>
      <c r="D17" s="35"/>
      <c r="E17" s="51" t="s">
        <v>16</v>
      </c>
      <c r="F17" s="52"/>
      <c r="G17" s="36" t="s">
        <v>17</v>
      </c>
      <c r="H17" s="37"/>
      <c r="I17" s="37"/>
      <c r="J17" s="48"/>
      <c r="K17" s="50"/>
      <c r="L17" s="50"/>
      <c r="M17" s="37"/>
    </row>
    <row r="18" spans="1:13" ht="72.75" customHeight="1" x14ac:dyDescent="0.2">
      <c r="A18" s="35"/>
      <c r="B18" s="38"/>
      <c r="C18" s="39"/>
      <c r="D18" s="35"/>
      <c r="E18" s="4" t="s">
        <v>18</v>
      </c>
      <c r="F18" s="5" t="s">
        <v>19</v>
      </c>
      <c r="G18" s="38"/>
      <c r="H18" s="38"/>
      <c r="I18" s="37"/>
      <c r="J18" s="49"/>
      <c r="K18" s="6" t="s">
        <v>20</v>
      </c>
      <c r="L18" s="7" t="s">
        <v>17</v>
      </c>
      <c r="M18" s="37"/>
    </row>
    <row r="19" spans="1:13" ht="30" hidden="1" customHeight="1" x14ac:dyDescent="0.2">
      <c r="A19" s="8"/>
      <c r="B19" s="8"/>
      <c r="C19" s="8"/>
      <c r="D19" s="8"/>
      <c r="E19" s="9"/>
      <c r="F19" s="9"/>
      <c r="G19" s="9"/>
      <c r="H19" s="9"/>
      <c r="I19" s="10"/>
      <c r="J19" s="5"/>
      <c r="K19" s="11"/>
      <c r="L19" s="12"/>
      <c r="M19" s="10"/>
    </row>
    <row r="20" spans="1:13" ht="15.75" hidden="1" customHeight="1" x14ac:dyDescent="0.2">
      <c r="A20" s="8"/>
      <c r="B20" s="8"/>
      <c r="C20" s="8"/>
      <c r="D20" s="8"/>
      <c r="E20" s="9"/>
      <c r="F20" s="9"/>
      <c r="G20" s="9"/>
      <c r="H20" s="9"/>
      <c r="I20" s="10"/>
      <c r="J20" s="5"/>
      <c r="K20" s="11"/>
      <c r="L20" s="12"/>
      <c r="M20" s="10"/>
    </row>
    <row r="21" spans="1:13" ht="18.75" customHeight="1" x14ac:dyDescent="0.2">
      <c r="A21" s="13">
        <v>1</v>
      </c>
      <c r="B21" s="14" t="s">
        <v>21</v>
      </c>
      <c r="C21" s="15">
        <v>163</v>
      </c>
      <c r="D21" s="16">
        <v>19</v>
      </c>
      <c r="E21" s="16" t="s">
        <v>22</v>
      </c>
      <c r="F21" s="16" t="s">
        <v>22</v>
      </c>
      <c r="G21" s="16" t="s">
        <v>22</v>
      </c>
      <c r="H21" s="19">
        <v>19</v>
      </c>
      <c r="I21" s="19">
        <v>19</v>
      </c>
      <c r="J21" s="19">
        <f>K21+L21</f>
        <v>19</v>
      </c>
      <c r="K21" s="19">
        <v>15</v>
      </c>
      <c r="L21" s="19">
        <v>4</v>
      </c>
      <c r="M21" s="20">
        <f>J21/D21*100</f>
        <v>100</v>
      </c>
    </row>
    <row r="22" spans="1:13" ht="28.5" customHeight="1" x14ac:dyDescent="0.2">
      <c r="A22" s="13">
        <v>2</v>
      </c>
      <c r="B22" s="14" t="s">
        <v>23</v>
      </c>
      <c r="C22" s="15">
        <v>72</v>
      </c>
      <c r="D22" s="16">
        <v>5</v>
      </c>
      <c r="E22" s="16" t="s">
        <v>22</v>
      </c>
      <c r="F22" s="16" t="s">
        <v>22</v>
      </c>
      <c r="G22" s="16" t="s">
        <v>22</v>
      </c>
      <c r="H22" s="19">
        <v>5</v>
      </c>
      <c r="I22" s="19">
        <v>5</v>
      </c>
      <c r="J22" s="19">
        <f t="shared" ref="J22:J64" si="0">K22+L22</f>
        <v>5</v>
      </c>
      <c r="K22" s="19">
        <v>4</v>
      </c>
      <c r="L22" s="19">
        <v>1</v>
      </c>
      <c r="M22" s="20">
        <f t="shared" ref="M22:M57" si="1">J22/D22*100</f>
        <v>100</v>
      </c>
    </row>
    <row r="23" spans="1:13" ht="27" customHeight="1" x14ac:dyDescent="0.2">
      <c r="A23" s="13">
        <v>3</v>
      </c>
      <c r="B23" s="14" t="s">
        <v>24</v>
      </c>
      <c r="C23" s="15">
        <v>200</v>
      </c>
      <c r="D23" s="16">
        <v>20</v>
      </c>
      <c r="E23" s="16" t="s">
        <v>22</v>
      </c>
      <c r="F23" s="16" t="s">
        <v>22</v>
      </c>
      <c r="G23" s="16" t="s">
        <v>22</v>
      </c>
      <c r="H23" s="19">
        <v>20</v>
      </c>
      <c r="I23" s="19">
        <v>20</v>
      </c>
      <c r="J23" s="19">
        <f t="shared" si="0"/>
        <v>20</v>
      </c>
      <c r="K23" s="19">
        <v>16</v>
      </c>
      <c r="L23" s="19">
        <v>4</v>
      </c>
      <c r="M23" s="20">
        <f t="shared" si="1"/>
        <v>100</v>
      </c>
    </row>
    <row r="24" spans="1:13" ht="25.5" x14ac:dyDescent="0.2">
      <c r="A24" s="13">
        <v>4</v>
      </c>
      <c r="B24" s="14" t="s">
        <v>25</v>
      </c>
      <c r="C24" s="15">
        <v>308</v>
      </c>
      <c r="D24" s="16">
        <v>25</v>
      </c>
      <c r="E24" s="16" t="s">
        <v>22</v>
      </c>
      <c r="F24" s="16" t="s">
        <v>22</v>
      </c>
      <c r="G24" s="16" t="s">
        <v>22</v>
      </c>
      <c r="H24" s="19">
        <v>25</v>
      </c>
      <c r="I24" s="19">
        <v>25</v>
      </c>
      <c r="J24" s="19">
        <f t="shared" si="0"/>
        <v>25</v>
      </c>
      <c r="K24" s="19">
        <v>20</v>
      </c>
      <c r="L24" s="19">
        <v>5</v>
      </c>
      <c r="M24" s="20">
        <f t="shared" si="1"/>
        <v>100</v>
      </c>
    </row>
    <row r="25" spans="1:13" ht="15" x14ac:dyDescent="0.2">
      <c r="A25" s="13">
        <v>5</v>
      </c>
      <c r="B25" s="14" t="s">
        <v>26</v>
      </c>
      <c r="C25" s="15"/>
      <c r="D25" s="16"/>
      <c r="E25" s="16" t="s">
        <v>22</v>
      </c>
      <c r="F25" s="16" t="s">
        <v>22</v>
      </c>
      <c r="G25" s="16" t="s">
        <v>22</v>
      </c>
      <c r="H25" s="16"/>
      <c r="I25" s="16"/>
      <c r="J25" s="19">
        <f t="shared" si="0"/>
        <v>0</v>
      </c>
      <c r="K25" s="16"/>
      <c r="L25" s="16"/>
      <c r="M25" s="20"/>
    </row>
    <row r="26" spans="1:13" ht="25.5" x14ac:dyDescent="0.2">
      <c r="A26" s="21" t="s">
        <v>27</v>
      </c>
      <c r="B26" s="14" t="s">
        <v>28</v>
      </c>
      <c r="C26" s="15">
        <v>89</v>
      </c>
      <c r="D26" s="16">
        <v>7</v>
      </c>
      <c r="E26" s="16" t="s">
        <v>22</v>
      </c>
      <c r="F26" s="16" t="s">
        <v>22</v>
      </c>
      <c r="G26" s="16" t="s">
        <v>22</v>
      </c>
      <c r="H26" s="19">
        <v>7</v>
      </c>
      <c r="I26" s="19">
        <v>7</v>
      </c>
      <c r="J26" s="19">
        <f t="shared" si="0"/>
        <v>7</v>
      </c>
      <c r="K26" s="19">
        <v>5</v>
      </c>
      <c r="L26" s="19">
        <v>2</v>
      </c>
      <c r="M26" s="20">
        <f t="shared" si="1"/>
        <v>100</v>
      </c>
    </row>
    <row r="27" spans="1:13" ht="25.5" x14ac:dyDescent="0.2">
      <c r="A27" s="21" t="s">
        <v>29</v>
      </c>
      <c r="B27" s="14" t="s">
        <v>30</v>
      </c>
      <c r="C27" s="15">
        <v>53</v>
      </c>
      <c r="D27" s="16">
        <v>7</v>
      </c>
      <c r="E27" s="16" t="s">
        <v>22</v>
      </c>
      <c r="F27" s="16" t="s">
        <v>22</v>
      </c>
      <c r="G27" s="16" t="s">
        <v>22</v>
      </c>
      <c r="H27" s="19">
        <v>7</v>
      </c>
      <c r="I27" s="19">
        <v>7</v>
      </c>
      <c r="J27" s="19">
        <f t="shared" si="0"/>
        <v>7</v>
      </c>
      <c r="K27" s="19">
        <v>5</v>
      </c>
      <c r="L27" s="19">
        <v>2</v>
      </c>
      <c r="M27" s="20">
        <f>J28/D28*100</f>
        <v>100</v>
      </c>
    </row>
    <row r="28" spans="1:13" ht="25.5" x14ac:dyDescent="0.2">
      <c r="A28" s="21" t="s">
        <v>31</v>
      </c>
      <c r="B28" s="14" t="s">
        <v>32</v>
      </c>
      <c r="C28" s="15">
        <v>80</v>
      </c>
      <c r="D28" s="16">
        <v>6</v>
      </c>
      <c r="E28" s="16" t="s">
        <v>22</v>
      </c>
      <c r="F28" s="16" t="s">
        <v>22</v>
      </c>
      <c r="G28" s="16" t="s">
        <v>22</v>
      </c>
      <c r="H28" s="19">
        <v>6</v>
      </c>
      <c r="I28" s="19">
        <v>6</v>
      </c>
      <c r="J28" s="19">
        <f t="shared" si="0"/>
        <v>6</v>
      </c>
      <c r="K28" s="19">
        <v>4</v>
      </c>
      <c r="L28" s="19">
        <v>2</v>
      </c>
      <c r="M28" s="20">
        <f>J29/D29*100</f>
        <v>100</v>
      </c>
    </row>
    <row r="29" spans="1:13" ht="25.5" x14ac:dyDescent="0.2">
      <c r="A29" s="21" t="s">
        <v>33</v>
      </c>
      <c r="B29" s="14" t="s">
        <v>34</v>
      </c>
      <c r="C29" s="15">
        <v>20</v>
      </c>
      <c r="D29" s="16">
        <v>3</v>
      </c>
      <c r="E29" s="16" t="s">
        <v>22</v>
      </c>
      <c r="F29" s="16" t="s">
        <v>22</v>
      </c>
      <c r="G29" s="16" t="s">
        <v>22</v>
      </c>
      <c r="H29" s="19">
        <v>3</v>
      </c>
      <c r="I29" s="19">
        <v>3</v>
      </c>
      <c r="J29" s="19">
        <f t="shared" si="0"/>
        <v>3</v>
      </c>
      <c r="K29" s="19">
        <v>3</v>
      </c>
      <c r="L29" s="19"/>
      <c r="M29" s="20">
        <f>J29/D29*100</f>
        <v>100</v>
      </c>
    </row>
    <row r="30" spans="1:13" ht="19.5" customHeight="1" x14ac:dyDescent="0.2">
      <c r="A30" s="22" t="s">
        <v>35</v>
      </c>
      <c r="B30" s="14" t="s">
        <v>36</v>
      </c>
      <c r="C30" s="15">
        <v>63</v>
      </c>
      <c r="D30" s="16">
        <v>5</v>
      </c>
      <c r="E30" s="16" t="s">
        <v>22</v>
      </c>
      <c r="F30" s="16" t="s">
        <v>22</v>
      </c>
      <c r="G30" s="16" t="s">
        <v>22</v>
      </c>
      <c r="H30" s="17"/>
      <c r="I30" s="17"/>
      <c r="J30" s="17">
        <f>K30+L30</f>
        <v>0</v>
      </c>
      <c r="K30" s="17"/>
      <c r="L30" s="17"/>
      <c r="M30" s="18">
        <f>J30/D30*100</f>
        <v>0</v>
      </c>
    </row>
    <row r="31" spans="1:13" ht="15" x14ac:dyDescent="0.2">
      <c r="A31" s="13">
        <v>7</v>
      </c>
      <c r="B31" s="14" t="s">
        <v>37</v>
      </c>
      <c r="C31" s="15">
        <v>36</v>
      </c>
      <c r="D31" s="16">
        <v>7</v>
      </c>
      <c r="E31" s="16" t="s">
        <v>22</v>
      </c>
      <c r="F31" s="16" t="s">
        <v>22</v>
      </c>
      <c r="G31" s="16" t="s">
        <v>22</v>
      </c>
      <c r="H31" s="19">
        <v>7</v>
      </c>
      <c r="I31" s="19">
        <v>7</v>
      </c>
      <c r="J31" s="19">
        <f t="shared" si="0"/>
        <v>7</v>
      </c>
      <c r="K31" s="19">
        <v>5</v>
      </c>
      <c r="L31" s="19">
        <v>2</v>
      </c>
      <c r="M31" s="20">
        <f t="shared" si="1"/>
        <v>100</v>
      </c>
    </row>
    <row r="32" spans="1:13" ht="25.5" x14ac:dyDescent="0.2">
      <c r="A32" s="13">
        <v>8</v>
      </c>
      <c r="B32" s="14" t="s">
        <v>38</v>
      </c>
      <c r="C32" s="15">
        <v>106</v>
      </c>
      <c r="D32" s="16">
        <v>10</v>
      </c>
      <c r="E32" s="16" t="s">
        <v>22</v>
      </c>
      <c r="F32" s="16" t="s">
        <v>22</v>
      </c>
      <c r="G32" s="16" t="s">
        <v>22</v>
      </c>
      <c r="H32" s="19">
        <v>10</v>
      </c>
      <c r="I32" s="19">
        <v>10</v>
      </c>
      <c r="J32" s="19">
        <f t="shared" si="0"/>
        <v>7</v>
      </c>
      <c r="K32" s="19">
        <v>7</v>
      </c>
      <c r="L32" s="19"/>
      <c r="M32" s="20">
        <f t="shared" si="1"/>
        <v>70</v>
      </c>
    </row>
    <row r="33" spans="1:13" ht="15" x14ac:dyDescent="0.2">
      <c r="A33" s="13">
        <v>9</v>
      </c>
      <c r="B33" s="14" t="s">
        <v>39</v>
      </c>
      <c r="C33" s="15">
        <v>61</v>
      </c>
      <c r="D33" s="16">
        <v>7</v>
      </c>
      <c r="E33" s="16" t="s">
        <v>22</v>
      </c>
      <c r="F33" s="16" t="s">
        <v>22</v>
      </c>
      <c r="G33" s="16" t="s">
        <v>22</v>
      </c>
      <c r="H33" s="19">
        <v>7</v>
      </c>
      <c r="I33" s="19">
        <v>7</v>
      </c>
      <c r="J33" s="19">
        <f t="shared" si="0"/>
        <v>7</v>
      </c>
      <c r="K33" s="19">
        <v>5</v>
      </c>
      <c r="L33" s="19">
        <v>2</v>
      </c>
      <c r="M33" s="20">
        <f t="shared" si="1"/>
        <v>100</v>
      </c>
    </row>
    <row r="34" spans="1:13" ht="15" x14ac:dyDescent="0.2">
      <c r="A34" s="13">
        <v>10</v>
      </c>
      <c r="B34" s="14" t="s">
        <v>40</v>
      </c>
      <c r="C34" s="15">
        <v>27</v>
      </c>
      <c r="D34" s="16">
        <v>1</v>
      </c>
      <c r="E34" s="16" t="s">
        <v>22</v>
      </c>
      <c r="F34" s="16" t="s">
        <v>22</v>
      </c>
      <c r="G34" s="16" t="s">
        <v>22</v>
      </c>
      <c r="H34" s="19">
        <v>1</v>
      </c>
      <c r="I34" s="19">
        <v>1</v>
      </c>
      <c r="J34" s="19">
        <f t="shared" si="0"/>
        <v>1</v>
      </c>
      <c r="K34" s="19">
        <v>1</v>
      </c>
      <c r="L34" s="19"/>
      <c r="M34" s="20">
        <f t="shared" si="1"/>
        <v>100</v>
      </c>
    </row>
    <row r="35" spans="1:13" ht="15" x14ac:dyDescent="0.2">
      <c r="A35" s="13">
        <v>11</v>
      </c>
      <c r="B35" s="14" t="s">
        <v>41</v>
      </c>
      <c r="C35" s="15">
        <v>66</v>
      </c>
      <c r="D35" s="16">
        <v>6</v>
      </c>
      <c r="E35" s="16" t="s">
        <v>22</v>
      </c>
      <c r="F35" s="16" t="s">
        <v>22</v>
      </c>
      <c r="G35" s="16" t="s">
        <v>22</v>
      </c>
      <c r="H35" s="19">
        <v>6</v>
      </c>
      <c r="I35" s="19">
        <v>6</v>
      </c>
      <c r="J35" s="19">
        <f t="shared" si="0"/>
        <v>6</v>
      </c>
      <c r="K35" s="19">
        <v>4</v>
      </c>
      <c r="L35" s="19">
        <v>2</v>
      </c>
      <c r="M35" s="20">
        <f t="shared" si="1"/>
        <v>100</v>
      </c>
    </row>
    <row r="36" spans="1:13" ht="15" x14ac:dyDescent="0.2">
      <c r="A36" s="13">
        <v>12</v>
      </c>
      <c r="B36" s="14" t="s">
        <v>42</v>
      </c>
      <c r="C36" s="15">
        <v>119</v>
      </c>
      <c r="D36" s="16">
        <v>11</v>
      </c>
      <c r="E36" s="16" t="s">
        <v>22</v>
      </c>
      <c r="F36" s="16" t="s">
        <v>22</v>
      </c>
      <c r="G36" s="16" t="s">
        <v>22</v>
      </c>
      <c r="H36" s="19">
        <v>11</v>
      </c>
      <c r="I36" s="19">
        <v>11</v>
      </c>
      <c r="J36" s="19">
        <f t="shared" si="0"/>
        <v>11</v>
      </c>
      <c r="K36" s="19">
        <v>9</v>
      </c>
      <c r="L36" s="19">
        <v>2</v>
      </c>
      <c r="M36" s="20">
        <f t="shared" si="1"/>
        <v>100</v>
      </c>
    </row>
    <row r="37" spans="1:13" ht="15" x14ac:dyDescent="0.2">
      <c r="A37" s="13">
        <v>13</v>
      </c>
      <c r="B37" s="14" t="s">
        <v>43</v>
      </c>
      <c r="C37" s="15">
        <v>114</v>
      </c>
      <c r="D37" s="16">
        <v>13</v>
      </c>
      <c r="E37" s="16" t="s">
        <v>22</v>
      </c>
      <c r="F37" s="16" t="s">
        <v>22</v>
      </c>
      <c r="G37" s="16" t="s">
        <v>22</v>
      </c>
      <c r="H37" s="19">
        <v>13</v>
      </c>
      <c r="I37" s="19">
        <v>13</v>
      </c>
      <c r="J37" s="19">
        <f t="shared" si="0"/>
        <v>13</v>
      </c>
      <c r="K37" s="19">
        <v>9</v>
      </c>
      <c r="L37" s="19">
        <v>4</v>
      </c>
      <c r="M37" s="20">
        <f t="shared" si="1"/>
        <v>100</v>
      </c>
    </row>
    <row r="38" spans="1:13" ht="23.25" customHeight="1" x14ac:dyDescent="0.2">
      <c r="A38" s="13">
        <v>14</v>
      </c>
      <c r="B38" s="14" t="s">
        <v>44</v>
      </c>
      <c r="C38" s="15">
        <v>87</v>
      </c>
      <c r="D38" s="16">
        <v>8</v>
      </c>
      <c r="E38" s="16" t="s">
        <v>22</v>
      </c>
      <c r="F38" s="16" t="s">
        <v>22</v>
      </c>
      <c r="G38" s="16" t="s">
        <v>22</v>
      </c>
      <c r="H38" s="19">
        <v>4</v>
      </c>
      <c r="I38" s="19">
        <v>4</v>
      </c>
      <c r="J38" s="19">
        <f t="shared" si="0"/>
        <v>4</v>
      </c>
      <c r="K38" s="19">
        <v>4</v>
      </c>
      <c r="L38" s="19"/>
      <c r="M38" s="20">
        <f t="shared" si="1"/>
        <v>50</v>
      </c>
    </row>
    <row r="39" spans="1:13" ht="15" x14ac:dyDescent="0.2">
      <c r="A39" s="13">
        <v>15</v>
      </c>
      <c r="B39" s="14" t="s">
        <v>45</v>
      </c>
      <c r="C39" s="15">
        <v>77</v>
      </c>
      <c r="D39" s="16">
        <v>7</v>
      </c>
      <c r="E39" s="16" t="s">
        <v>22</v>
      </c>
      <c r="F39" s="16" t="s">
        <v>22</v>
      </c>
      <c r="G39" s="16" t="s">
        <v>22</v>
      </c>
      <c r="H39" s="19">
        <v>7</v>
      </c>
      <c r="I39" s="19">
        <v>7</v>
      </c>
      <c r="J39" s="19">
        <f t="shared" si="0"/>
        <v>7</v>
      </c>
      <c r="K39" s="19">
        <v>6</v>
      </c>
      <c r="L39" s="19">
        <v>1</v>
      </c>
      <c r="M39" s="20">
        <f t="shared" si="1"/>
        <v>100</v>
      </c>
    </row>
    <row r="40" spans="1:13" ht="31.5" customHeight="1" x14ac:dyDescent="0.2">
      <c r="A40" s="13">
        <v>16</v>
      </c>
      <c r="B40" s="14" t="s">
        <v>46</v>
      </c>
      <c r="C40" s="15">
        <v>170</v>
      </c>
      <c r="D40" s="16">
        <v>17</v>
      </c>
      <c r="E40" s="16" t="s">
        <v>22</v>
      </c>
      <c r="F40" s="16" t="s">
        <v>22</v>
      </c>
      <c r="G40" s="16" t="s">
        <v>22</v>
      </c>
      <c r="H40" s="19">
        <v>17</v>
      </c>
      <c r="I40" s="19">
        <v>17</v>
      </c>
      <c r="J40" s="19">
        <f t="shared" si="0"/>
        <v>17</v>
      </c>
      <c r="K40" s="19">
        <v>15</v>
      </c>
      <c r="L40" s="19">
        <v>2</v>
      </c>
      <c r="M40" s="20">
        <f t="shared" si="1"/>
        <v>100</v>
      </c>
    </row>
    <row r="41" spans="1:13" ht="25.5" x14ac:dyDescent="0.2">
      <c r="A41" s="13">
        <v>17</v>
      </c>
      <c r="B41" s="14" t="s">
        <v>47</v>
      </c>
      <c r="C41" s="15">
        <v>83</v>
      </c>
      <c r="D41" s="16">
        <v>8</v>
      </c>
      <c r="E41" s="16" t="s">
        <v>22</v>
      </c>
      <c r="F41" s="16" t="s">
        <v>22</v>
      </c>
      <c r="G41" s="16" t="s">
        <v>22</v>
      </c>
      <c r="H41" s="19">
        <v>8</v>
      </c>
      <c r="I41" s="19">
        <v>8</v>
      </c>
      <c r="J41" s="19">
        <f t="shared" si="0"/>
        <v>8</v>
      </c>
      <c r="K41" s="19">
        <v>7</v>
      </c>
      <c r="L41" s="19">
        <v>1</v>
      </c>
      <c r="M41" s="20">
        <f t="shared" si="1"/>
        <v>100</v>
      </c>
    </row>
    <row r="42" spans="1:13" ht="15" x14ac:dyDescent="0.2">
      <c r="A42" s="13">
        <v>18</v>
      </c>
      <c r="B42" s="14" t="s">
        <v>48</v>
      </c>
      <c r="C42" s="15">
        <v>46</v>
      </c>
      <c r="D42" s="16">
        <v>3</v>
      </c>
      <c r="E42" s="16" t="s">
        <v>22</v>
      </c>
      <c r="F42" s="16" t="s">
        <v>22</v>
      </c>
      <c r="G42" s="16" t="s">
        <v>22</v>
      </c>
      <c r="H42" s="19">
        <v>3</v>
      </c>
      <c r="I42" s="19">
        <v>3</v>
      </c>
      <c r="J42" s="19">
        <f t="shared" si="0"/>
        <v>3</v>
      </c>
      <c r="K42" s="19">
        <v>3</v>
      </c>
      <c r="L42" s="19"/>
      <c r="M42" s="20">
        <f t="shared" si="1"/>
        <v>100</v>
      </c>
    </row>
    <row r="43" spans="1:13" ht="15" x14ac:dyDescent="0.2">
      <c r="A43" s="13">
        <v>19</v>
      </c>
      <c r="B43" s="14" t="s">
        <v>49</v>
      </c>
      <c r="C43" s="15">
        <v>43</v>
      </c>
      <c r="D43" s="16">
        <v>8</v>
      </c>
      <c r="E43" s="16" t="s">
        <v>22</v>
      </c>
      <c r="F43" s="16" t="s">
        <v>22</v>
      </c>
      <c r="G43" s="16" t="s">
        <v>22</v>
      </c>
      <c r="H43" s="19">
        <v>8</v>
      </c>
      <c r="I43" s="19">
        <v>8</v>
      </c>
      <c r="J43" s="19">
        <f t="shared" si="0"/>
        <v>8</v>
      </c>
      <c r="K43" s="19">
        <v>6</v>
      </c>
      <c r="L43" s="19">
        <v>2</v>
      </c>
      <c r="M43" s="20">
        <f t="shared" si="1"/>
        <v>100</v>
      </c>
    </row>
    <row r="44" spans="1:13" ht="15" x14ac:dyDescent="0.2">
      <c r="A44" s="13">
        <v>20</v>
      </c>
      <c r="B44" s="14" t="s">
        <v>50</v>
      </c>
      <c r="C44" s="15">
        <v>146</v>
      </c>
      <c r="D44" s="16">
        <v>14</v>
      </c>
      <c r="E44" s="16" t="s">
        <v>22</v>
      </c>
      <c r="F44" s="16" t="s">
        <v>22</v>
      </c>
      <c r="G44" s="16" t="s">
        <v>22</v>
      </c>
      <c r="H44" s="19">
        <v>14</v>
      </c>
      <c r="I44" s="19">
        <v>14</v>
      </c>
      <c r="J44" s="19">
        <f t="shared" si="0"/>
        <v>14</v>
      </c>
      <c r="K44" s="19">
        <v>12</v>
      </c>
      <c r="L44" s="19">
        <v>2</v>
      </c>
      <c r="M44" s="20">
        <f t="shared" si="1"/>
        <v>100</v>
      </c>
    </row>
    <row r="45" spans="1:13" ht="38.25" x14ac:dyDescent="0.2">
      <c r="A45" s="13">
        <v>21</v>
      </c>
      <c r="B45" s="14" t="s">
        <v>51</v>
      </c>
      <c r="C45" s="15">
        <v>157</v>
      </c>
      <c r="D45" s="16">
        <v>9</v>
      </c>
      <c r="E45" s="16" t="s">
        <v>22</v>
      </c>
      <c r="F45" s="16" t="s">
        <v>22</v>
      </c>
      <c r="G45" s="16" t="s">
        <v>22</v>
      </c>
      <c r="H45" s="19">
        <v>9</v>
      </c>
      <c r="I45" s="19">
        <v>9</v>
      </c>
      <c r="J45" s="19">
        <f t="shared" si="0"/>
        <v>9</v>
      </c>
      <c r="K45" s="19">
        <v>7</v>
      </c>
      <c r="L45" s="19">
        <v>2</v>
      </c>
      <c r="M45" s="20">
        <f t="shared" si="1"/>
        <v>100</v>
      </c>
    </row>
    <row r="46" spans="1:13" ht="25.5" x14ac:dyDescent="0.2">
      <c r="A46" s="13">
        <v>22</v>
      </c>
      <c r="B46" s="14" t="s">
        <v>52</v>
      </c>
      <c r="C46" s="15">
        <v>209</v>
      </c>
      <c r="D46" s="16">
        <v>20</v>
      </c>
      <c r="E46" s="16" t="s">
        <v>22</v>
      </c>
      <c r="F46" s="16" t="s">
        <v>22</v>
      </c>
      <c r="G46" s="16" t="s">
        <v>22</v>
      </c>
      <c r="H46" s="19">
        <v>19</v>
      </c>
      <c r="I46" s="19">
        <v>19</v>
      </c>
      <c r="J46" s="19">
        <f t="shared" si="0"/>
        <v>17</v>
      </c>
      <c r="K46" s="19">
        <v>14</v>
      </c>
      <c r="L46" s="19">
        <v>3</v>
      </c>
      <c r="M46" s="20">
        <f t="shared" si="1"/>
        <v>85</v>
      </c>
    </row>
    <row r="47" spans="1:13" ht="38.25" x14ac:dyDescent="0.2">
      <c r="A47" s="13">
        <v>23</v>
      </c>
      <c r="B47" s="14" t="s">
        <v>53</v>
      </c>
      <c r="C47" s="15">
        <v>95</v>
      </c>
      <c r="D47" s="16">
        <v>9</v>
      </c>
      <c r="E47" s="16" t="s">
        <v>22</v>
      </c>
      <c r="F47" s="16" t="s">
        <v>22</v>
      </c>
      <c r="G47" s="16" t="s">
        <v>22</v>
      </c>
      <c r="H47" s="19">
        <v>9</v>
      </c>
      <c r="I47" s="19">
        <v>9</v>
      </c>
      <c r="J47" s="19">
        <f t="shared" si="0"/>
        <v>6</v>
      </c>
      <c r="K47" s="19">
        <v>3</v>
      </c>
      <c r="L47" s="19">
        <v>3</v>
      </c>
      <c r="M47" s="20">
        <f t="shared" si="1"/>
        <v>66.666666666666657</v>
      </c>
    </row>
    <row r="48" spans="1:13" ht="25.5" x14ac:dyDescent="0.2">
      <c r="A48" s="13">
        <v>24</v>
      </c>
      <c r="B48" s="14" t="s">
        <v>54</v>
      </c>
      <c r="C48" s="15">
        <v>85</v>
      </c>
      <c r="D48" s="16">
        <v>5</v>
      </c>
      <c r="E48" s="16" t="s">
        <v>22</v>
      </c>
      <c r="F48" s="16" t="s">
        <v>22</v>
      </c>
      <c r="G48" s="16" t="s">
        <v>22</v>
      </c>
      <c r="H48" s="19">
        <v>5</v>
      </c>
      <c r="I48" s="19">
        <v>5</v>
      </c>
      <c r="J48" s="19">
        <f t="shared" si="0"/>
        <v>5</v>
      </c>
      <c r="K48" s="19">
        <v>3</v>
      </c>
      <c r="L48" s="19">
        <v>2</v>
      </c>
      <c r="M48" s="20">
        <f t="shared" si="1"/>
        <v>100</v>
      </c>
    </row>
    <row r="49" spans="1:13" ht="25.5" x14ac:dyDescent="0.2">
      <c r="A49" s="13">
        <v>25</v>
      </c>
      <c r="B49" s="14" t="s">
        <v>55</v>
      </c>
      <c r="C49" s="15">
        <v>230</v>
      </c>
      <c r="D49" s="16">
        <v>23</v>
      </c>
      <c r="E49" s="16" t="s">
        <v>22</v>
      </c>
      <c r="F49" s="16" t="s">
        <v>22</v>
      </c>
      <c r="G49" s="16" t="s">
        <v>22</v>
      </c>
      <c r="H49" s="19">
        <v>23</v>
      </c>
      <c r="I49" s="19">
        <v>23</v>
      </c>
      <c r="J49" s="19">
        <f t="shared" si="0"/>
        <v>23</v>
      </c>
      <c r="K49" s="19">
        <v>19</v>
      </c>
      <c r="L49" s="19">
        <v>4</v>
      </c>
      <c r="M49" s="20">
        <f t="shared" si="1"/>
        <v>100</v>
      </c>
    </row>
    <row r="50" spans="1:13" ht="38.25" x14ac:dyDescent="0.2">
      <c r="A50" s="13">
        <v>26</v>
      </c>
      <c r="B50" s="14" t="s">
        <v>56</v>
      </c>
      <c r="C50" s="15">
        <v>198</v>
      </c>
      <c r="D50" s="16">
        <v>13</v>
      </c>
      <c r="E50" s="16" t="s">
        <v>22</v>
      </c>
      <c r="F50" s="16" t="s">
        <v>22</v>
      </c>
      <c r="G50" s="16" t="s">
        <v>22</v>
      </c>
      <c r="H50" s="19">
        <v>13</v>
      </c>
      <c r="I50" s="19">
        <v>13</v>
      </c>
      <c r="J50" s="19">
        <f t="shared" si="0"/>
        <v>13</v>
      </c>
      <c r="K50" s="19">
        <v>10</v>
      </c>
      <c r="L50" s="19">
        <v>3</v>
      </c>
      <c r="M50" s="20">
        <f t="shared" si="1"/>
        <v>100</v>
      </c>
    </row>
    <row r="51" spans="1:13" ht="38.25" x14ac:dyDescent="0.2">
      <c r="A51" s="13">
        <v>27</v>
      </c>
      <c r="B51" s="14" t="s">
        <v>57</v>
      </c>
      <c r="C51" s="15">
        <v>102</v>
      </c>
      <c r="D51" s="16">
        <v>7</v>
      </c>
      <c r="E51" s="16" t="s">
        <v>22</v>
      </c>
      <c r="F51" s="16" t="s">
        <v>22</v>
      </c>
      <c r="G51" s="16" t="s">
        <v>22</v>
      </c>
      <c r="H51" s="19">
        <v>7</v>
      </c>
      <c r="I51" s="19">
        <v>7</v>
      </c>
      <c r="J51" s="19">
        <f t="shared" si="0"/>
        <v>7</v>
      </c>
      <c r="K51" s="19">
        <v>6</v>
      </c>
      <c r="L51" s="19">
        <v>1</v>
      </c>
      <c r="M51" s="20">
        <f t="shared" si="1"/>
        <v>100</v>
      </c>
    </row>
    <row r="52" spans="1:13" ht="25.5" x14ac:dyDescent="0.2">
      <c r="A52" s="13">
        <v>28</v>
      </c>
      <c r="B52" s="14" t="s">
        <v>58</v>
      </c>
      <c r="C52" s="15">
        <v>120</v>
      </c>
      <c r="D52" s="16">
        <v>9</v>
      </c>
      <c r="E52" s="16" t="s">
        <v>22</v>
      </c>
      <c r="F52" s="16" t="s">
        <v>22</v>
      </c>
      <c r="G52" s="16" t="s">
        <v>22</v>
      </c>
      <c r="H52" s="19">
        <v>9</v>
      </c>
      <c r="I52" s="19">
        <v>9</v>
      </c>
      <c r="J52" s="19">
        <f t="shared" si="0"/>
        <v>9</v>
      </c>
      <c r="K52" s="19">
        <v>7</v>
      </c>
      <c r="L52" s="19">
        <v>2</v>
      </c>
      <c r="M52" s="20">
        <f t="shared" si="1"/>
        <v>100</v>
      </c>
    </row>
    <row r="53" spans="1:13" ht="25.5" x14ac:dyDescent="0.2">
      <c r="A53" s="13">
        <v>29</v>
      </c>
      <c r="B53" s="14" t="s">
        <v>59</v>
      </c>
      <c r="C53" s="15">
        <v>173</v>
      </c>
      <c r="D53" s="16">
        <v>13</v>
      </c>
      <c r="E53" s="16" t="s">
        <v>22</v>
      </c>
      <c r="F53" s="16" t="s">
        <v>22</v>
      </c>
      <c r="G53" s="16" t="s">
        <v>22</v>
      </c>
      <c r="H53" s="19">
        <v>12</v>
      </c>
      <c r="I53" s="19">
        <v>12</v>
      </c>
      <c r="J53" s="19">
        <f t="shared" si="0"/>
        <v>12</v>
      </c>
      <c r="K53" s="19">
        <v>12</v>
      </c>
      <c r="L53" s="19"/>
      <c r="M53" s="20">
        <f t="shared" si="1"/>
        <v>92.307692307692307</v>
      </c>
    </row>
    <row r="54" spans="1:13" ht="38.25" x14ac:dyDescent="0.2">
      <c r="A54" s="13">
        <v>30</v>
      </c>
      <c r="B54" s="14" t="s">
        <v>60</v>
      </c>
      <c r="C54" s="15">
        <v>176</v>
      </c>
      <c r="D54" s="16">
        <v>17</v>
      </c>
      <c r="E54" s="16" t="s">
        <v>22</v>
      </c>
      <c r="F54" s="16" t="s">
        <v>22</v>
      </c>
      <c r="G54" s="16" t="s">
        <v>22</v>
      </c>
      <c r="H54" s="19">
        <v>17</v>
      </c>
      <c r="I54" s="19">
        <v>17</v>
      </c>
      <c r="J54" s="19">
        <f t="shared" si="0"/>
        <v>17</v>
      </c>
      <c r="K54" s="19">
        <v>13</v>
      </c>
      <c r="L54" s="23">
        <v>4</v>
      </c>
      <c r="M54" s="20">
        <f t="shared" si="1"/>
        <v>100</v>
      </c>
    </row>
    <row r="55" spans="1:13" ht="25.5" x14ac:dyDescent="0.2">
      <c r="A55" s="13">
        <v>31</v>
      </c>
      <c r="B55" s="14" t="s">
        <v>61</v>
      </c>
      <c r="C55" s="15">
        <v>256</v>
      </c>
      <c r="D55" s="16">
        <v>20</v>
      </c>
      <c r="E55" s="16" t="s">
        <v>22</v>
      </c>
      <c r="F55" s="16" t="s">
        <v>22</v>
      </c>
      <c r="G55" s="16" t="s">
        <v>22</v>
      </c>
      <c r="H55" s="19">
        <v>20</v>
      </c>
      <c r="I55" s="19">
        <v>20</v>
      </c>
      <c r="J55" s="19">
        <f t="shared" si="0"/>
        <v>20</v>
      </c>
      <c r="K55" s="19">
        <v>16</v>
      </c>
      <c r="L55" s="19">
        <v>4</v>
      </c>
      <c r="M55" s="20">
        <f t="shared" si="1"/>
        <v>100</v>
      </c>
    </row>
    <row r="56" spans="1:13" ht="25.5" x14ac:dyDescent="0.2">
      <c r="A56" s="13">
        <v>32</v>
      </c>
      <c r="B56" s="14" t="s">
        <v>62</v>
      </c>
      <c r="C56" s="15">
        <v>274</v>
      </c>
      <c r="D56" s="16">
        <v>25</v>
      </c>
      <c r="E56" s="16" t="s">
        <v>22</v>
      </c>
      <c r="F56" s="16" t="s">
        <v>22</v>
      </c>
      <c r="G56" s="16" t="s">
        <v>22</v>
      </c>
      <c r="H56" s="19">
        <v>25</v>
      </c>
      <c r="I56" s="19">
        <v>25</v>
      </c>
      <c r="J56" s="19">
        <f t="shared" si="0"/>
        <v>25</v>
      </c>
      <c r="K56" s="19">
        <v>20</v>
      </c>
      <c r="L56" s="19">
        <v>5</v>
      </c>
      <c r="M56" s="20">
        <f t="shared" si="1"/>
        <v>100</v>
      </c>
    </row>
    <row r="57" spans="1:13" ht="15" x14ac:dyDescent="0.2">
      <c r="A57" s="13">
        <v>33</v>
      </c>
      <c r="B57" s="14" t="s">
        <v>63</v>
      </c>
      <c r="C57" s="15">
        <v>111</v>
      </c>
      <c r="D57" s="16">
        <v>11</v>
      </c>
      <c r="E57" s="16" t="s">
        <v>22</v>
      </c>
      <c r="F57" s="16" t="s">
        <v>22</v>
      </c>
      <c r="G57" s="16" t="s">
        <v>22</v>
      </c>
      <c r="H57" s="17"/>
      <c r="I57" s="17"/>
      <c r="J57" s="17">
        <f t="shared" si="0"/>
        <v>0</v>
      </c>
      <c r="K57" s="17"/>
      <c r="L57" s="17"/>
      <c r="M57" s="18">
        <f t="shared" si="1"/>
        <v>0</v>
      </c>
    </row>
    <row r="58" spans="1:13" ht="25.5" x14ac:dyDescent="0.2">
      <c r="A58" s="13">
        <v>34</v>
      </c>
      <c r="B58" s="24" t="s">
        <v>64</v>
      </c>
      <c r="C58" s="15">
        <v>2000</v>
      </c>
      <c r="D58" s="16">
        <v>160</v>
      </c>
      <c r="E58" s="16" t="s">
        <v>22</v>
      </c>
      <c r="F58" s="16" t="s">
        <v>22</v>
      </c>
      <c r="G58" s="16" t="s">
        <v>22</v>
      </c>
      <c r="H58" s="16">
        <v>160</v>
      </c>
      <c r="I58" s="16">
        <v>160</v>
      </c>
      <c r="J58" s="19">
        <f t="shared" si="0"/>
        <v>151</v>
      </c>
      <c r="K58" s="16">
        <v>119</v>
      </c>
      <c r="L58" s="16">
        <v>32</v>
      </c>
      <c r="M58" s="20">
        <f>J58/D58*100</f>
        <v>94.375</v>
      </c>
    </row>
    <row r="59" spans="1:13" ht="15" x14ac:dyDescent="0.2">
      <c r="A59" s="13">
        <v>35</v>
      </c>
      <c r="B59" s="24" t="s">
        <v>65</v>
      </c>
      <c r="C59" s="15">
        <v>103</v>
      </c>
      <c r="D59" s="16">
        <v>8</v>
      </c>
      <c r="E59" s="16"/>
      <c r="F59" s="16"/>
      <c r="G59" s="16"/>
      <c r="H59" s="16"/>
      <c r="I59" s="16"/>
      <c r="J59" s="19"/>
      <c r="K59" s="16"/>
      <c r="L59" s="16"/>
      <c r="M59" s="20">
        <f>K59/D59*100</f>
        <v>0</v>
      </c>
    </row>
    <row r="60" spans="1:13" ht="15" x14ac:dyDescent="0.2">
      <c r="A60" s="13">
        <v>36</v>
      </c>
      <c r="B60" s="24" t="s">
        <v>66</v>
      </c>
      <c r="C60" s="15">
        <v>35</v>
      </c>
      <c r="D60" s="16">
        <v>2</v>
      </c>
      <c r="E60" s="16"/>
      <c r="F60" s="16"/>
      <c r="G60" s="16"/>
      <c r="H60" s="16"/>
      <c r="I60" s="16"/>
      <c r="J60" s="19"/>
      <c r="K60" s="16"/>
      <c r="L60" s="16"/>
      <c r="M60" s="20">
        <f t="shared" ref="M60:M62" si="2">K60/D60*100</f>
        <v>0</v>
      </c>
    </row>
    <row r="61" spans="1:13" ht="15" x14ac:dyDescent="0.2">
      <c r="A61" s="13">
        <v>37</v>
      </c>
      <c r="B61" s="24" t="s">
        <v>67</v>
      </c>
      <c r="C61" s="15">
        <v>150</v>
      </c>
      <c r="D61" s="16">
        <v>12</v>
      </c>
      <c r="E61" s="16"/>
      <c r="F61" s="16"/>
      <c r="G61" s="16"/>
      <c r="H61" s="16"/>
      <c r="I61" s="16"/>
      <c r="J61" s="19"/>
      <c r="K61" s="16"/>
      <c r="L61" s="16"/>
      <c r="M61" s="20">
        <f t="shared" si="2"/>
        <v>0</v>
      </c>
    </row>
    <row r="62" spans="1:13" ht="15" x14ac:dyDescent="0.2">
      <c r="A62" s="13">
        <v>38</v>
      </c>
      <c r="B62" s="24" t="s">
        <v>68</v>
      </c>
      <c r="C62" s="15">
        <v>95</v>
      </c>
      <c r="D62" s="16">
        <v>7</v>
      </c>
      <c r="E62" s="16"/>
      <c r="F62" s="16"/>
      <c r="G62" s="16"/>
      <c r="H62" s="16"/>
      <c r="I62" s="16"/>
      <c r="J62" s="19"/>
      <c r="K62" s="16"/>
      <c r="L62" s="16"/>
      <c r="M62" s="20">
        <f t="shared" si="2"/>
        <v>0</v>
      </c>
    </row>
    <row r="63" spans="1:13" ht="15" x14ac:dyDescent="0.2">
      <c r="A63" s="13">
        <v>39</v>
      </c>
      <c r="B63" s="24" t="s">
        <v>69</v>
      </c>
      <c r="C63" s="25">
        <v>0</v>
      </c>
      <c r="D63" s="16">
        <v>0</v>
      </c>
      <c r="E63" s="16" t="s">
        <v>22</v>
      </c>
      <c r="F63" s="16" t="s">
        <v>22</v>
      </c>
      <c r="G63" s="16" t="s">
        <v>22</v>
      </c>
      <c r="H63" s="16">
        <v>0</v>
      </c>
      <c r="I63" s="16">
        <v>0</v>
      </c>
      <c r="J63" s="19">
        <f t="shared" si="0"/>
        <v>0</v>
      </c>
      <c r="K63" s="16">
        <v>0</v>
      </c>
      <c r="L63" s="16">
        <v>0</v>
      </c>
      <c r="M63" s="20">
        <v>0</v>
      </c>
    </row>
    <row r="64" spans="1:13" ht="15" x14ac:dyDescent="0.2">
      <c r="A64" s="13">
        <v>40</v>
      </c>
      <c r="B64" s="26" t="s">
        <v>70</v>
      </c>
      <c r="C64" s="15">
        <v>0</v>
      </c>
      <c r="D64" s="27">
        <v>0</v>
      </c>
      <c r="E64" s="16" t="s">
        <v>22</v>
      </c>
      <c r="F64" s="16" t="s">
        <v>22</v>
      </c>
      <c r="G64" s="16" t="s">
        <v>22</v>
      </c>
      <c r="H64" s="19">
        <v>0</v>
      </c>
      <c r="I64" s="19">
        <v>0</v>
      </c>
      <c r="J64" s="19">
        <f t="shared" si="0"/>
        <v>0</v>
      </c>
      <c r="K64" s="19">
        <v>0</v>
      </c>
      <c r="L64" s="28">
        <v>0</v>
      </c>
      <c r="M64" s="20">
        <v>0</v>
      </c>
    </row>
    <row r="65" spans="1:13" ht="14.25" x14ac:dyDescent="0.2">
      <c r="A65" s="33" t="s">
        <v>71</v>
      </c>
      <c r="B65" s="34"/>
      <c r="C65" s="29">
        <f>SUM(C21:C64)</f>
        <v>6798</v>
      </c>
      <c r="D65" s="28">
        <f t="shared" ref="D65:L65" si="3">SUM(D21:D64)</f>
        <v>587</v>
      </c>
      <c r="E65" s="28">
        <f t="shared" si="3"/>
        <v>0</v>
      </c>
      <c r="F65" s="28">
        <f t="shared" si="3"/>
        <v>0</v>
      </c>
      <c r="G65" s="28">
        <f t="shared" si="3"/>
        <v>0</v>
      </c>
      <c r="H65" s="28">
        <f t="shared" si="3"/>
        <v>536</v>
      </c>
      <c r="I65" s="28">
        <f t="shared" si="3"/>
        <v>536</v>
      </c>
      <c r="J65" s="28">
        <f>L65+K65</f>
        <v>519</v>
      </c>
      <c r="K65" s="28">
        <f t="shared" si="3"/>
        <v>414</v>
      </c>
      <c r="L65" s="28">
        <f t="shared" si="3"/>
        <v>105</v>
      </c>
      <c r="M65" s="20">
        <f>ROUND(J65/D65*100,0)</f>
        <v>88</v>
      </c>
    </row>
    <row r="68" spans="1:13" x14ac:dyDescent="0.2">
      <c r="B68" s="1" t="str">
        <f>'[1]Благор.олень '!B63</f>
        <v>Главный советник</v>
      </c>
      <c r="E68" s="1" t="s">
        <v>72</v>
      </c>
    </row>
    <row r="72" spans="1:13" x14ac:dyDescent="0.2">
      <c r="B72" s="30"/>
      <c r="C72" s="31"/>
      <c r="D72" s="31"/>
      <c r="E72" s="31"/>
      <c r="F72" s="31"/>
      <c r="G72" s="31"/>
      <c r="H72" s="31"/>
      <c r="I72" s="31"/>
    </row>
    <row r="73" spans="1:13" x14ac:dyDescent="0.2">
      <c r="B73" s="30"/>
      <c r="C73" s="32"/>
      <c r="D73" s="32"/>
      <c r="E73" s="32"/>
      <c r="G73" s="32"/>
      <c r="H73" s="32"/>
      <c r="I73" s="32"/>
    </row>
    <row r="74" spans="1:13" x14ac:dyDescent="0.2">
      <c r="B74" s="30"/>
      <c r="C74" s="32"/>
      <c r="D74" s="32"/>
      <c r="E74" s="32"/>
      <c r="G74" s="32"/>
      <c r="H74" s="32"/>
      <c r="I74" s="32"/>
    </row>
    <row r="75" spans="1:13" x14ac:dyDescent="0.2">
      <c r="B75" s="30"/>
      <c r="C75" s="32"/>
      <c r="D75" s="32"/>
      <c r="E75" s="32"/>
      <c r="G75" s="32"/>
      <c r="H75" s="32"/>
      <c r="I75" s="32"/>
    </row>
    <row r="76" spans="1:13" x14ac:dyDescent="0.2">
      <c r="B76" s="30"/>
      <c r="C76" s="32"/>
      <c r="D76" s="32"/>
      <c r="E76" s="32"/>
      <c r="G76" s="32"/>
      <c r="H76" s="32"/>
      <c r="I76" s="32"/>
    </row>
    <row r="77" spans="1:13" x14ac:dyDescent="0.2">
      <c r="B77" s="30"/>
      <c r="C77" s="32"/>
      <c r="D77" s="32"/>
      <c r="E77" s="32"/>
      <c r="G77" s="32"/>
      <c r="H77" s="32"/>
      <c r="I77" s="32"/>
    </row>
    <row r="78" spans="1:13" x14ac:dyDescent="0.2">
      <c r="B78" s="30"/>
      <c r="C78" s="32"/>
      <c r="D78" s="32"/>
      <c r="E78" s="32"/>
      <c r="G78" s="32"/>
      <c r="H78" s="32"/>
      <c r="I78" s="32"/>
    </row>
    <row r="79" spans="1:13" x14ac:dyDescent="0.2">
      <c r="B79" s="30"/>
      <c r="C79" s="32"/>
      <c r="D79" s="32"/>
      <c r="E79" s="32"/>
      <c r="G79" s="32"/>
      <c r="H79" s="32"/>
      <c r="I79" s="32"/>
    </row>
    <row r="80" spans="1:13" x14ac:dyDescent="0.2">
      <c r="B80" s="30"/>
      <c r="C80" s="31"/>
      <c r="D80" s="31"/>
      <c r="E80" s="31"/>
      <c r="F80" s="31"/>
      <c r="G80" s="31"/>
      <c r="H80" s="31"/>
      <c r="I80" s="31"/>
    </row>
    <row r="81" spans="2:9" x14ac:dyDescent="0.2">
      <c r="B81" s="30"/>
      <c r="C81" s="31"/>
      <c r="D81" s="31"/>
      <c r="E81" s="31"/>
      <c r="F81" s="31"/>
      <c r="G81" s="31"/>
      <c r="H81" s="31"/>
      <c r="I81" s="31"/>
    </row>
  </sheetData>
  <mergeCells count="22">
    <mergeCell ref="B12:J12"/>
    <mergeCell ref="J6:L6"/>
    <mergeCell ref="J7:L7"/>
    <mergeCell ref="B9:K9"/>
    <mergeCell ref="B10:K10"/>
    <mergeCell ref="B11:K11"/>
    <mergeCell ref="A65:B65"/>
    <mergeCell ref="A14:A18"/>
    <mergeCell ref="B14:B18"/>
    <mergeCell ref="C14:C18"/>
    <mergeCell ref="D14:M14"/>
    <mergeCell ref="D15:G15"/>
    <mergeCell ref="H15:H18"/>
    <mergeCell ref="I15:I18"/>
    <mergeCell ref="J15:L15"/>
    <mergeCell ref="M15:M18"/>
    <mergeCell ref="D16:D18"/>
    <mergeCell ref="E16:G16"/>
    <mergeCell ref="J16:J18"/>
    <mergeCell ref="K16:L17"/>
    <mergeCell ref="E17:F17"/>
    <mergeCell ref="G17:G18"/>
  </mergeCells>
  <pageMargins left="0.98425196850393704" right="0.27559055118110237" top="0.98425196850393704" bottom="0.78740157480314965" header="0.31496062992125984" footer="0.78740157480314965"/>
  <pageSetup paperSize="9" scale="76" orientation="landscape" r:id="rId1"/>
  <rowBreaks count="1" manualBreakCount="1">
    <brk id="5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AA533-68A3-45AE-B97A-E67DC6C97F4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Лось </vt:lpstr>
      <vt:lpstr>Лист1</vt:lpstr>
      <vt:lpstr>'Лось 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2022-04-05T07:11:59Z</dcterms:created>
  <dcterms:modified xsi:type="dcterms:W3CDTF">2022-04-06T09:48:51Z</dcterms:modified>
</cp:coreProperties>
</file>